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niteconstruction-my.sharepoint.com/personal/ryan_murray_gcinc_com/Documents/Student Estimating Competition - Region 7 Heavy Civil/Estimating Comp 2024/02 - Flash Drives &amp; Handout Schedule/Flash Drive 2 - Bid Proposal Worksheet/"/>
    </mc:Choice>
  </mc:AlternateContent>
  <xr:revisionPtr revIDLastSave="51" documentId="8_{B88CA058-BCCB-4D4A-8197-9E5988EEC050}" xr6:coauthVersionLast="47" xr6:coauthVersionMax="47" xr10:uidLastSave="{8B0BD010-EC4E-4A0C-AA52-F285826DE4D2}"/>
  <bookViews>
    <workbookView xWindow="-120" yWindow="-120" windowWidth="29040" windowHeight="15720" xr2:uid="{E0CAFF22-BFF9-4EB3-86BA-EF65DE07B2BC}"/>
  </bookViews>
  <sheets>
    <sheet name="2024 Bid Proposal WS-BLANK" sheetId="7" r:id="rId1"/>
  </sheets>
  <definedNames>
    <definedName name="_xlnm.Print_Area" localSheetId="0">'2024 Bid Proposal WS-BLANK'!$A$1:$N$94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7" l="1"/>
  <c r="G15" i="7"/>
  <c r="G13" i="7"/>
  <c r="N3" i="7"/>
  <c r="N5" i="7"/>
  <c r="N4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8" i="7"/>
  <c r="I79" i="7"/>
  <c r="I80" i="7"/>
  <c r="I81" i="7"/>
  <c r="L23" i="7" l="1"/>
  <c r="L25" i="7"/>
  <c r="L31" i="7"/>
  <c r="L32" i="7"/>
  <c r="L33" i="7"/>
  <c r="L54" i="7"/>
  <c r="L69" i="7"/>
  <c r="L70" i="7"/>
  <c r="L71" i="7"/>
  <c r="L72" i="7"/>
  <c r="G69" i="7"/>
  <c r="G70" i="7"/>
  <c r="G71" i="7"/>
  <c r="G72" i="7"/>
  <c r="G54" i="7"/>
  <c r="G31" i="7"/>
  <c r="G32" i="7"/>
  <c r="G33" i="7"/>
  <c r="G23" i="7"/>
  <c r="G24" i="7"/>
  <c r="G25" i="7"/>
  <c r="G18" i="7"/>
  <c r="K72" i="7" l="1"/>
  <c r="K71" i="7"/>
  <c r="K70" i="7"/>
  <c r="K69" i="7"/>
  <c r="K54" i="7"/>
  <c r="K33" i="7"/>
  <c r="K32" i="7"/>
  <c r="K31" i="7"/>
  <c r="K25" i="7"/>
  <c r="K23" i="7"/>
  <c r="K18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G3" i="7"/>
  <c r="G4" i="7"/>
  <c r="G5" i="7"/>
  <c r="G6" i="7"/>
  <c r="G7" i="7"/>
  <c r="G8" i="7"/>
  <c r="G9" i="7"/>
  <c r="G10" i="7"/>
  <c r="G11" i="7"/>
  <c r="G12" i="7"/>
  <c r="G14" i="7"/>
  <c r="G16" i="7"/>
  <c r="G17" i="7"/>
  <c r="G19" i="7"/>
  <c r="G20" i="7"/>
  <c r="G21" i="7"/>
  <c r="G22" i="7"/>
  <c r="G26" i="7"/>
  <c r="G27" i="7"/>
  <c r="G28" i="7"/>
  <c r="G29" i="7"/>
  <c r="G30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73" i="7"/>
  <c r="G74" i="7"/>
  <c r="G75" i="7"/>
  <c r="G76" i="7"/>
  <c r="G77" i="7"/>
  <c r="I77" i="7" s="1"/>
  <c r="N82" i="7" l="1"/>
  <c r="G81" i="7" l="1"/>
  <c r="G79" i="7"/>
  <c r="G80" i="7"/>
  <c r="G78" i="7"/>
  <c r="N86" i="7" l="1"/>
  <c r="K11" i="7" l="1"/>
  <c r="L11" i="7" s="1"/>
  <c r="K14" i="7"/>
  <c r="L14" i="7" s="1"/>
  <c r="K7" i="7"/>
  <c r="L7" i="7" s="1"/>
  <c r="K8" i="7"/>
  <c r="L8" i="7" s="1"/>
  <c r="K17" i="7"/>
  <c r="L17" i="7" s="1"/>
  <c r="K4" i="7"/>
  <c r="L4" i="7" s="1"/>
  <c r="K12" i="7"/>
  <c r="L12" i="7" s="1"/>
  <c r="K6" i="7"/>
  <c r="L6" i="7" s="1"/>
  <c r="K73" i="7"/>
  <c r="L73" i="7" s="1"/>
  <c r="K15" i="7"/>
  <c r="L15" i="7" s="1"/>
  <c r="K16" i="7"/>
  <c r="L16" i="7" s="1"/>
  <c r="K9" i="7"/>
  <c r="L9" i="7" s="1"/>
  <c r="K10" i="7"/>
  <c r="L10" i="7" s="1"/>
  <c r="K5" i="7"/>
  <c r="L5" i="7" s="1"/>
  <c r="K13" i="7"/>
  <c r="L13" i="7" s="1"/>
  <c r="K75" i="7"/>
  <c r="L75" i="7" s="1"/>
  <c r="K78" i="7"/>
  <c r="L78" i="7" s="1"/>
  <c r="K80" i="7"/>
  <c r="L80" i="7" s="1"/>
  <c r="K74" i="7"/>
  <c r="L74" i="7" s="1"/>
  <c r="K76" i="7"/>
  <c r="L76" i="7" s="1"/>
  <c r="K81" i="7"/>
  <c r="L81" i="7" s="1"/>
  <c r="K77" i="7"/>
  <c r="L77" i="7" s="1"/>
  <c r="K79" i="7"/>
  <c r="L79" i="7" s="1"/>
  <c r="I3" i="7" l="1"/>
  <c r="K3" i="7" s="1"/>
  <c r="L3" i="7" s="1"/>
  <c r="K40" i="7"/>
  <c r="L40" i="7" s="1"/>
  <c r="K30" i="7"/>
  <c r="L30" i="7" s="1"/>
  <c r="K22" i="7"/>
  <c r="L22" i="7" s="1"/>
  <c r="K21" i="7"/>
  <c r="L21" i="7" s="1"/>
  <c r="K60" i="7"/>
  <c r="L60" i="7" s="1"/>
  <c r="K41" i="7"/>
  <c r="L41" i="7" s="1"/>
  <c r="K27" i="7"/>
  <c r="L27" i="7" s="1"/>
  <c r="K42" i="7"/>
  <c r="L42" i="7" s="1"/>
  <c r="K35" i="7"/>
  <c r="L35" i="7" s="1"/>
  <c r="K52" i="7"/>
  <c r="L52" i="7" s="1"/>
  <c r="K34" i="7"/>
  <c r="L34" i="7" s="1"/>
  <c r="K47" i="7"/>
  <c r="L47" i="7" s="1"/>
  <c r="K58" i="7"/>
  <c r="L58" i="7" s="1"/>
  <c r="K50" i="7"/>
  <c r="L50" i="7" s="1"/>
  <c r="K61" i="7"/>
  <c r="L61" i="7" s="1"/>
  <c r="K49" i="7"/>
  <c r="L49" i="7" s="1"/>
  <c r="K44" i="7"/>
  <c r="L44" i="7" s="1"/>
  <c r="K26" i="7"/>
  <c r="L26" i="7" s="1"/>
  <c r="K48" i="7"/>
  <c r="L48" i="7" s="1"/>
  <c r="K43" i="7"/>
  <c r="L43" i="7" s="1"/>
  <c r="K19" i="7"/>
  <c r="L19" i="7" s="1"/>
  <c r="K57" i="7"/>
  <c r="L57" i="7" s="1"/>
  <c r="K53" i="7"/>
  <c r="L53" i="7" s="1"/>
  <c r="K36" i="7"/>
  <c r="L36" i="7" s="1"/>
  <c r="K67" i="7"/>
  <c r="L67" i="7" s="1"/>
  <c r="K29" i="7"/>
  <c r="L29" i="7" s="1"/>
  <c r="K38" i="7"/>
  <c r="L38" i="7" s="1"/>
  <c r="K59" i="7"/>
  <c r="L59" i="7" s="1"/>
  <c r="K46" i="7"/>
  <c r="L46" i="7" s="1"/>
  <c r="K39" i="7"/>
  <c r="L39" i="7" s="1"/>
  <c r="K68" i="7"/>
  <c r="L68" i="7" s="1"/>
  <c r="K65" i="7"/>
  <c r="L65" i="7" s="1"/>
  <c r="K24" i="7"/>
  <c r="L24" i="7" s="1"/>
  <c r="K64" i="7"/>
  <c r="L64" i="7" s="1"/>
  <c r="K63" i="7"/>
  <c r="L63" i="7" s="1"/>
  <c r="K45" i="7"/>
  <c r="L45" i="7" s="1"/>
  <c r="K28" i="7"/>
  <c r="L28" i="7" s="1"/>
  <c r="K56" i="7"/>
  <c r="L56" i="7" s="1"/>
  <c r="K55" i="7"/>
  <c r="L55" i="7" s="1"/>
  <c r="K62" i="7"/>
  <c r="L62" i="7" s="1"/>
  <c r="K37" i="7"/>
  <c r="L37" i="7" s="1"/>
  <c r="K20" i="7"/>
  <c r="L20" i="7" s="1"/>
  <c r="K51" i="7"/>
  <c r="L51" i="7" s="1"/>
  <c r="K66" i="7"/>
  <c r="L6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Guzman, Bianca</author>
  </authors>
  <commentList>
    <comment ref="F1" authorId="0" shapeId="0" xr:uid="{B9A3ECB2-CAA0-4978-BD58-0E17BAC9A9A4}">
      <text>
        <r>
          <rPr>
            <b/>
            <sz val="9"/>
            <color indexed="81"/>
            <rFont val="Tahoma"/>
            <family val="2"/>
          </rPr>
          <t>Guzman, Bianca:</t>
        </r>
        <r>
          <rPr>
            <sz val="9"/>
            <color indexed="81"/>
            <rFont val="Tahoma"/>
            <family val="2"/>
          </rPr>
          <t xml:space="preserve">
MANUAL ENTRY - UNIT COST</t>
        </r>
      </text>
    </comment>
    <comment ref="H1" authorId="0" shapeId="0" xr:uid="{3DB20805-1E1E-4448-874E-0E0AC7C6EC31}">
      <text>
        <r>
          <rPr>
            <b/>
            <sz val="9"/>
            <color indexed="81"/>
            <rFont val="Tahoma"/>
            <family val="2"/>
          </rPr>
          <t>Guzman, Bianca:</t>
        </r>
        <r>
          <rPr>
            <sz val="9"/>
            <color indexed="81"/>
            <rFont val="Tahoma"/>
            <family val="2"/>
          </rPr>
          <t xml:space="preserve">
This column is currently calculating - similar to 2022 Bid Proposal. 
This is not required. </t>
        </r>
      </text>
    </comment>
    <comment ref="M1" authorId="0" shapeId="0" xr:uid="{7EAC900A-D345-40B7-A2F7-E4C6EC6DDB44}">
      <text>
        <r>
          <rPr>
            <b/>
            <sz val="9"/>
            <color indexed="81"/>
            <rFont val="Tahoma"/>
            <family val="2"/>
          </rPr>
          <t>Guzman, Bianca:</t>
        </r>
        <r>
          <rPr>
            <sz val="9"/>
            <color indexed="81"/>
            <rFont val="Tahoma"/>
            <family val="2"/>
          </rPr>
          <t xml:space="preserve">
MANUAL ENTRY - FINAL BID UNIT PRICE</t>
        </r>
      </text>
    </comment>
  </commentList>
</comments>
</file>

<file path=xl/sharedStrings.xml><?xml version="1.0" encoding="utf-8"?>
<sst xmlns="http://schemas.openxmlformats.org/spreadsheetml/2006/main" count="240" uniqueCount="173">
  <si>
    <t>Item #</t>
  </si>
  <si>
    <t>Item Code</t>
  </si>
  <si>
    <t>Description</t>
  </si>
  <si>
    <t>Unit</t>
  </si>
  <si>
    <t>Quantity</t>
  </si>
  <si>
    <t>Unit Cost</t>
  </si>
  <si>
    <t>Direct Cost</t>
  </si>
  <si>
    <t>Indirect Cost</t>
  </si>
  <si>
    <t>Subtotal Costs</t>
  </si>
  <si>
    <t>Margin %</t>
  </si>
  <si>
    <t>Total</t>
  </si>
  <si>
    <t>Balanced Bid Unit Price</t>
  </si>
  <si>
    <t>Bid Unit Price</t>
  </si>
  <si>
    <t>Bid Amount</t>
  </si>
  <si>
    <t>Base Bid</t>
  </si>
  <si>
    <t>1</t>
  </si>
  <si>
    <t>MOBILIZATION</t>
  </si>
  <si>
    <t>LS</t>
  </si>
  <si>
    <t>2</t>
  </si>
  <si>
    <t>CLEARING AND GRUBBING</t>
  </si>
  <si>
    <t>AC</t>
  </si>
  <si>
    <t>3</t>
  </si>
  <si>
    <t>REMOVAL OF STRUCTURES AND OBSTRUCTIONS</t>
  </si>
  <si>
    <t>4</t>
  </si>
  <si>
    <t>REMOVING GUARDRAIL</t>
  </si>
  <si>
    <t>LF</t>
  </si>
  <si>
    <t>5</t>
  </si>
  <si>
    <t>REMOVING GUARDRAIL ANCHOR</t>
  </si>
  <si>
    <t>EA</t>
  </si>
  <si>
    <t>6</t>
  </si>
  <si>
    <t>EARTHWORK</t>
  </si>
  <si>
    <t>7</t>
  </si>
  <si>
    <t>STREAMBED SAND</t>
  </si>
  <si>
    <t>TN</t>
  </si>
  <si>
    <t>8</t>
  </si>
  <si>
    <t>STREAMBED SEDIMENT</t>
  </si>
  <si>
    <t>9</t>
  </si>
  <si>
    <t>STREAMBED COBBLES 12 IN.</t>
  </si>
  <si>
    <t>10</t>
  </si>
  <si>
    <t>STREAMBED BOULDER TYPE ONE</t>
  </si>
  <si>
    <t>11</t>
  </si>
  <si>
    <t>AQUITARD</t>
  </si>
  <si>
    <t>12</t>
  </si>
  <si>
    <t>STREAMBED TEST SECTION</t>
  </si>
  <si>
    <t>13</t>
  </si>
  <si>
    <t>QUARRY SPALLS</t>
  </si>
  <si>
    <t>14</t>
  </si>
  <si>
    <t>FLARED END SECTION 30 IN. DIAM.</t>
  </si>
  <si>
    <t>15</t>
  </si>
  <si>
    <t>TEMPORARY STREAM DIVERSION</t>
  </si>
  <si>
    <t>16</t>
  </si>
  <si>
    <t>FISH EXCLUSION</t>
  </si>
  <si>
    <t>17</t>
  </si>
  <si>
    <t>WOODY MATERIAL - LOG WITHOUT ROOTWAD DBH 1.5 FT.</t>
  </si>
  <si>
    <t>18</t>
  </si>
  <si>
    <t>WOODY MATERIAL - LOG WITH ROOTWAD DBH 2.0 FT.</t>
  </si>
  <si>
    <t>19</t>
  </si>
  <si>
    <t>WOODY MATERIAL - LOG WITH ROOTWAD DBH 1.5 FT.</t>
  </si>
  <si>
    <t>20</t>
  </si>
  <si>
    <t>SLASH</t>
  </si>
  <si>
    <t>CY</t>
  </si>
  <si>
    <t>21</t>
  </si>
  <si>
    <t>ADDITIONAL STREAMBED GRADING</t>
  </si>
  <si>
    <t>22</t>
  </si>
  <si>
    <t>SHORING OR EXTRA EXCAVATION CL. A FOR CDBS NO. 1</t>
  </si>
  <si>
    <t>23</t>
  </si>
  <si>
    <t>DEFICIENT STRENGTH CONC. PRICE ADJUSTMENT</t>
  </si>
  <si>
    <t>24</t>
  </si>
  <si>
    <t>CONTRACTOR DESIGNED BURIED STRUCTURE NO. 1</t>
  </si>
  <si>
    <t>25</t>
  </si>
  <si>
    <t>WATERPROOF MEMBRANE BR. NO. CDBS NO.1</t>
  </si>
  <si>
    <t>SY</t>
  </si>
  <si>
    <t>26</t>
  </si>
  <si>
    <t>CRUSHED SURFACING BASE COURSE</t>
  </si>
  <si>
    <t>27</t>
  </si>
  <si>
    <t>PLANING BITUMINOUS PAVEMENT</t>
  </si>
  <si>
    <t>28</t>
  </si>
  <si>
    <t>HMA CL. 1/2 IN. PG 58H-22</t>
  </si>
  <si>
    <t>29</t>
  </si>
  <si>
    <t>JOB MIX COMPLIANCE PRICE ADJUSTMENT</t>
  </si>
  <si>
    <t>30</t>
  </si>
  <si>
    <t>COMPACTION PRICE ADJUSTMENT</t>
  </si>
  <si>
    <t>31</t>
  </si>
  <si>
    <t>ASPHALT COST PRICE ADJUSTMENT</t>
  </si>
  <si>
    <t>32</t>
  </si>
  <si>
    <t>COMPOST SOCK FOR SOIL STABILIZATION</t>
  </si>
  <si>
    <t>33</t>
  </si>
  <si>
    <t>PLANTED COMPOST SOCK</t>
  </si>
  <si>
    <t>34</t>
  </si>
  <si>
    <t>EROSION CONTROL AND WATER POLLUTION PREVENTION</t>
  </si>
  <si>
    <t>35</t>
  </si>
  <si>
    <t>SEEDING, FERTILIZING AND MULCHING</t>
  </si>
  <si>
    <t>36</t>
  </si>
  <si>
    <t>PLANT SELECTION SMALL FRUITED BULRUSH (3-4 IN. PLU</t>
  </si>
  <si>
    <t>37</t>
  </si>
  <si>
    <t>PLANT SELECTION SLOUGH SEDGE (3-4 IN. PLUG)</t>
  </si>
  <si>
    <t>38</t>
  </si>
  <si>
    <t>PLANT SELECTION SALMONBERRY (NO. 1 CONT.)</t>
  </si>
  <si>
    <t>39</t>
  </si>
  <si>
    <t>PLANT SELECTION PACIFIC NINEBARK (NO. 1 CONT.)</t>
  </si>
  <si>
    <t>40</t>
  </si>
  <si>
    <t>PLANT SELECTION DOUGLAS SPIREA (NO. 1 CONT.)</t>
  </si>
  <si>
    <t>41</t>
  </si>
  <si>
    <t>BRUSH LAYER</t>
  </si>
  <si>
    <t>42</t>
  </si>
  <si>
    <t>FASCINES</t>
  </si>
  <si>
    <t>43</t>
  </si>
  <si>
    <t>FINE COMPOST</t>
  </si>
  <si>
    <t>44</t>
  </si>
  <si>
    <t>SOIL AMENDMENT</t>
  </si>
  <si>
    <t>45</t>
  </si>
  <si>
    <t>BARK OR WOOD CHIP MULCH</t>
  </si>
  <si>
    <t>46</t>
  </si>
  <si>
    <t>BARK OR WOOD CHIP MULCH RINGS</t>
  </si>
  <si>
    <t>47</t>
  </si>
  <si>
    <t>HIGH VISIBILITY FENCE</t>
  </si>
  <si>
    <t>48</t>
  </si>
  <si>
    <t>HIGH VISIBILITY SILT FENCE</t>
  </si>
  <si>
    <t>49</t>
  </si>
  <si>
    <t>ENVIRONMENTAL COMPLIANCE LEAD</t>
  </si>
  <si>
    <t>50</t>
  </si>
  <si>
    <t>SOIL DECOMPACTION</t>
  </si>
  <si>
    <t>51</t>
  </si>
  <si>
    <t>TRENCH PLANTINGS</t>
  </si>
  <si>
    <t>52</t>
  </si>
  <si>
    <t>FORCE ACCOUNT SELECTIVE CLEARING AND PRUNING</t>
  </si>
  <si>
    <t>53</t>
  </si>
  <si>
    <t>BEAM GUARDRAIL TYPE 31 - 9 FT. LONG POST</t>
  </si>
  <si>
    <t>54</t>
  </si>
  <si>
    <t>BEAM GUARDRAIL TYPE 31</t>
  </si>
  <si>
    <t>55</t>
  </si>
  <si>
    <t>BEAM GUARDRAIL TRANSITION SECTION TYPE 24</t>
  </si>
  <si>
    <t>56</t>
  </si>
  <si>
    <t>BEAM GUARDRAIL TYPE 31 NON-FLARED TERMINAL</t>
  </si>
  <si>
    <t>57</t>
  </si>
  <si>
    <t>PAINT LINE</t>
  </si>
  <si>
    <t>58</t>
  </si>
  <si>
    <t>PLASTIC DRAINAGE MARKING</t>
  </si>
  <si>
    <t>59</t>
  </si>
  <si>
    <t>RAISED PAVEMENT MARKER TYPE 2</t>
  </si>
  <si>
    <t>60</t>
  </si>
  <si>
    <t>TEMPORARY PAVEMENT MARKING-SHORT DURATION</t>
  </si>
  <si>
    <t>61</t>
  </si>
  <si>
    <t>PROJECT TEMPORARY TRAFFIC CONTROL</t>
  </si>
  <si>
    <t>62</t>
  </si>
  <si>
    <t>CONSTRUCTION SIGNS CLASS A</t>
  </si>
  <si>
    <t>SF</t>
  </si>
  <si>
    <t>63</t>
  </si>
  <si>
    <t>TYPE B PROGRESS SCHEDULE</t>
  </si>
  <si>
    <t>64</t>
  </si>
  <si>
    <t>PLUGGING EXISTING PIPE</t>
  </si>
  <si>
    <t>65</t>
  </si>
  <si>
    <t>STRUCTURE SURVEYING</t>
  </si>
  <si>
    <t>66</t>
  </si>
  <si>
    <t>ROADWAY SURVEYING</t>
  </si>
  <si>
    <t>67</t>
  </si>
  <si>
    <t>ROADSIDE CLEANUP</t>
  </si>
  <si>
    <t>68</t>
  </si>
  <si>
    <t>REIMBURSEMENT FOR THIRD PARTY DAMAGE</t>
  </si>
  <si>
    <t>69</t>
  </si>
  <si>
    <t>MINOR CHANGE</t>
  </si>
  <si>
    <t>70</t>
  </si>
  <si>
    <t>AGGREGATE COMPLIANCE PRICE ADJUSTMENT</t>
  </si>
  <si>
    <t>71</t>
  </si>
  <si>
    <t>SPCC PLAN</t>
  </si>
  <si>
    <t>72</t>
  </si>
  <si>
    <t>GEOMEMBRANE LINER</t>
  </si>
  <si>
    <t>73</t>
  </si>
  <si>
    <t>DEWATERING PLAN</t>
  </si>
  <si>
    <t>74</t>
  </si>
  <si>
    <t>TEMPORARY DEWATERING SYSTEM</t>
  </si>
  <si>
    <t>SUBTOTAL</t>
  </si>
  <si>
    <t>TOTAL 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</si>
</sst>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Book Antiqua"/>
      <family val="1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164" fontId="0" fillId="2" borderId="0" xfId="0" applyNumberFormat="1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43" fontId="3" fillId="2" borderId="0" xfId="1" applyFont="1" applyFill="1" applyBorder="1" applyAlignment="1" applyProtection="1">
      <alignment horizontal="center"/>
    </xf>
    <xf numFmtId="4" fontId="3" fillId="2" borderId="0" xfId="2" applyNumberFormat="1" applyFont="1" applyFill="1" applyBorder="1" applyAlignment="1" applyProtection="1">
      <alignment horizontal="center"/>
    </xf>
    <xf numFmtId="9" fontId="0" fillId="2" borderId="0" xfId="3" applyFont="1" applyFill="1" applyBorder="1" applyAlignment="1" applyProtection="1">
      <alignment vertical="center"/>
      <protection locked="0"/>
    </xf>
    <xf numFmtId="164" fontId="0" fillId="2" borderId="0" xfId="0" applyNumberFormat="1" applyFill="1" applyAlignment="1">
      <alignment vertical="center"/>
    </xf>
    <xf numFmtId="0" fontId="4" fillId="3" borderId="14" xfId="0" applyFont="1" applyFill="1" applyBorder="1" applyProtection="1">
      <protection locked="0"/>
    </xf>
    <xf numFmtId="4" fontId="3" fillId="0" borderId="12" xfId="2" applyNumberFormat="1" applyFont="1" applyFill="1" applyBorder="1" applyAlignment="1" applyProtection="1">
      <alignment horizontal="center"/>
    </xf>
    <xf numFmtId="0" fontId="0" fillId="0" borderId="19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43" fontId="3" fillId="0" borderId="27" xfId="1" applyFont="1" applyFill="1" applyBorder="1" applyAlignment="1" applyProtection="1">
      <alignment horizontal="center"/>
    </xf>
    <xf numFmtId="4" fontId="3" fillId="0" borderId="28" xfId="2" applyNumberFormat="1" applyFont="1" applyFill="1" applyBorder="1" applyAlignment="1" applyProtection="1">
      <alignment horizontal="center"/>
    </xf>
    <xf numFmtId="43" fontId="3" fillId="0" borderId="13" xfId="1" applyFont="1" applyFill="1" applyBorder="1" applyAlignment="1" applyProtection="1">
      <alignment horizontal="center"/>
    </xf>
    <xf numFmtId="43" fontId="3" fillId="0" borderId="36" xfId="1" applyFont="1" applyFill="1" applyBorder="1" applyAlignment="1" applyProtection="1">
      <alignment horizontal="center"/>
    </xf>
    <xf numFmtId="4" fontId="3" fillId="0" borderId="33" xfId="2" applyNumberFormat="1" applyFont="1" applyFill="1" applyBorder="1" applyAlignment="1" applyProtection="1">
      <alignment horizontal="center"/>
    </xf>
    <xf numFmtId="0" fontId="3" fillId="3" borderId="22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1" fillId="3" borderId="35" xfId="0" applyFont="1" applyFill="1" applyBorder="1" applyAlignment="1" applyProtection="1">
      <alignment horizontal="center" vertical="center" wrapText="1"/>
      <protection locked="0"/>
    </xf>
    <xf numFmtId="43" fontId="3" fillId="3" borderId="25" xfId="1" applyFont="1" applyFill="1" applyBorder="1" applyAlignment="1" applyProtection="1"/>
    <xf numFmtId="0" fontId="1" fillId="3" borderId="3" xfId="0" applyFont="1" applyFill="1" applyBorder="1" applyProtection="1">
      <protection locked="0"/>
    </xf>
    <xf numFmtId="164" fontId="1" fillId="3" borderId="4" xfId="0" applyNumberFormat="1" applyFont="1" applyFill="1" applyBorder="1"/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64" fontId="4" fillId="4" borderId="14" xfId="0" applyNumberFormat="1" applyFont="1" applyFill="1" applyBorder="1"/>
    <xf numFmtId="9" fontId="0" fillId="2" borderId="0" xfId="3" applyFont="1" applyFill="1" applyProtection="1">
      <protection locked="0"/>
    </xf>
    <xf numFmtId="9" fontId="8" fillId="0" borderId="29" xfId="3" applyFont="1" applyFill="1" applyBorder="1" applyAlignment="1" applyProtection="1">
      <alignment vertical="center"/>
      <protection locked="0"/>
    </xf>
    <xf numFmtId="9" fontId="8" fillId="0" borderId="18" xfId="3" applyFont="1" applyFill="1" applyBorder="1" applyAlignment="1" applyProtection="1">
      <alignment vertical="center"/>
      <protection locked="0"/>
    </xf>
    <xf numFmtId="9" fontId="8" fillId="0" borderId="16" xfId="3" applyFont="1" applyFill="1" applyBorder="1" applyAlignment="1" applyProtection="1">
      <alignment vertical="center"/>
      <protection locked="0"/>
    </xf>
    <xf numFmtId="0" fontId="3" fillId="0" borderId="20" xfId="0" applyFont="1" applyBorder="1" applyAlignment="1">
      <alignment horizontal="center"/>
    </xf>
    <xf numFmtId="0" fontId="3" fillId="0" borderId="20" xfId="0" quotePrefix="1" applyFont="1" applyBorder="1" applyAlignment="1">
      <alignment horizontal="center"/>
    </xf>
    <xf numFmtId="0" fontId="3" fillId="0" borderId="23" xfId="0" applyFont="1" applyBorder="1"/>
    <xf numFmtId="164" fontId="8" fillId="0" borderId="2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4" xfId="0" applyNumberFormat="1" applyFont="1" applyBorder="1" applyAlignment="1" applyProtection="1">
      <alignment vertical="center"/>
      <protection locked="0"/>
    </xf>
    <xf numFmtId="164" fontId="8" fillId="0" borderId="30" xfId="0" applyNumberFormat="1" applyFont="1" applyBorder="1" applyAlignment="1" applyProtection="1">
      <alignment vertical="center"/>
      <protection locked="0"/>
    </xf>
    <xf numFmtId="164" fontId="8" fillId="0" borderId="31" xfId="0" applyNumberFormat="1" applyFont="1" applyBorder="1" applyAlignment="1" applyProtection="1">
      <alignment vertical="center"/>
      <protection locked="0"/>
    </xf>
    <xf numFmtId="164" fontId="8" fillId="0" borderId="37" xfId="0" applyNumberFormat="1" applyFont="1" applyBorder="1" applyAlignment="1" applyProtection="1">
      <alignment vertical="center"/>
      <protection locked="0"/>
    </xf>
    <xf numFmtId="164" fontId="8" fillId="0" borderId="32" xfId="0" applyNumberFormat="1" applyFont="1" applyBorder="1" applyAlignment="1" applyProtection="1">
      <alignment vertical="center"/>
      <protection locked="0"/>
    </xf>
    <xf numFmtId="0" fontId="3" fillId="0" borderId="12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3" fillId="0" borderId="13" xfId="0" applyFont="1" applyBorder="1"/>
    <xf numFmtId="164" fontId="8" fillId="0" borderId="8" xfId="0" applyNumberFormat="1" applyFont="1" applyBorder="1" applyAlignment="1" applyProtection="1">
      <alignment vertical="center"/>
      <protection locked="0"/>
    </xf>
    <xf numFmtId="164" fontId="8" fillId="0" borderId="11" xfId="0" applyNumberFormat="1" applyFont="1" applyBorder="1" applyAlignment="1" applyProtection="1">
      <alignment vertical="center"/>
      <protection locked="0"/>
    </xf>
    <xf numFmtId="164" fontId="8" fillId="0" borderId="26" xfId="0" applyNumberFormat="1" applyFont="1" applyBorder="1" applyAlignment="1">
      <alignment vertical="center"/>
    </xf>
    <xf numFmtId="164" fontId="8" fillId="0" borderId="1" xfId="0" applyNumberFormat="1" applyFont="1" applyBorder="1" applyAlignment="1" applyProtection="1">
      <alignment vertical="center"/>
      <protection locked="0"/>
    </xf>
    <xf numFmtId="0" fontId="5" fillId="0" borderId="20" xfId="0" applyFont="1" applyBorder="1" applyAlignment="1">
      <alignment horizontal="center"/>
    </xf>
    <xf numFmtId="164" fontId="8" fillId="0" borderId="7" xfId="0" applyNumberFormat="1" applyFont="1" applyBorder="1" applyAlignment="1" applyProtection="1">
      <alignment vertical="center"/>
      <protection locked="0"/>
    </xf>
    <xf numFmtId="0" fontId="3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3" fillId="0" borderId="36" xfId="0" applyFont="1" applyBorder="1"/>
    <xf numFmtId="164" fontId="8" fillId="0" borderId="38" xfId="0" applyNumberFormat="1" applyFont="1" applyBorder="1" applyAlignment="1">
      <alignment vertical="center"/>
    </xf>
    <xf numFmtId="164" fontId="8" fillId="0" borderId="14" xfId="0" applyNumberFormat="1" applyFont="1" applyBorder="1" applyAlignment="1">
      <alignment vertical="center"/>
    </xf>
    <xf numFmtId="164" fontId="8" fillId="0" borderId="15" xfId="0" applyNumberFormat="1" applyFont="1" applyBorder="1" applyAlignment="1">
      <alignment vertical="center"/>
    </xf>
    <xf numFmtId="164" fontId="8" fillId="0" borderId="17" xfId="0" applyNumberFormat="1" applyFont="1" applyBorder="1" applyAlignment="1" applyProtection="1">
      <alignment vertical="center"/>
      <protection locked="0"/>
    </xf>
    <xf numFmtId="0" fontId="4" fillId="3" borderId="14" xfId="0" applyFont="1" applyFill="1" applyBorder="1" applyAlignment="1" applyProtection="1">
      <alignment horizontal="center"/>
      <protection locked="0"/>
    </xf>
  </cellXfs>
  <cellStyles count="6">
    <cellStyle name="Comma" xfId="1" builtinId="3"/>
    <cellStyle name="Comma 2 2" xfId="5" xr:uid="{DCE26057-ECF7-4CCA-A56A-69242AF3E944}"/>
    <cellStyle name="Currency" xfId="2" builtinId="4"/>
    <cellStyle name="Currency 2 2" xfId="4" xr:uid="{2F45C5C2-A999-48A0-8284-534354679664}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B9D10-FB28-423A-932C-309D4BE343AF}">
  <sheetPr>
    <tabColor theme="6" tint="0.39997558519241921"/>
  </sheetPr>
  <dimension ref="A1:HL94"/>
  <sheetViews>
    <sheetView showGridLines="0" tabSelected="1" view="pageBreakPreview" zoomScale="60" zoomScaleNormal="85" workbookViewId="0">
      <pane ySplit="2" topLeftCell="A3" activePane="bottomLeft" state="frozen"/>
      <selection pane="bottomLeft" activeCell="M1" sqref="M1"/>
    </sheetView>
  </sheetViews>
  <sheetFormatPr defaultColWidth="9.140625" defaultRowHeight="15"/>
  <cols>
    <col min="1" max="1" width="8.42578125" style="8" bestFit="1" customWidth="1"/>
    <col min="2" max="2" width="12.85546875" style="8" hidden="1" customWidth="1"/>
    <col min="3" max="3" width="58.85546875" style="1" bestFit="1" customWidth="1"/>
    <col min="4" max="4" width="6.140625" style="9" bestFit="1" customWidth="1"/>
    <col min="5" max="5" width="11.5703125" style="9" bestFit="1" customWidth="1"/>
    <col min="6" max="6" width="13.5703125" style="8" bestFit="1" customWidth="1"/>
    <col min="7" max="7" width="22.140625" style="8" bestFit="1" customWidth="1"/>
    <col min="8" max="8" width="16" style="8" bestFit="1" customWidth="1"/>
    <col min="9" max="9" width="18" style="8" customWidth="1"/>
    <col min="10" max="10" width="12.28515625" style="8" bestFit="1" customWidth="1"/>
    <col min="11" max="11" width="13.85546875" style="8" bestFit="1" customWidth="1"/>
    <col min="12" max="12" width="28.140625" style="8" bestFit="1" customWidth="1"/>
    <col min="13" max="13" width="23.28515625" style="8" bestFit="1" customWidth="1"/>
    <col min="14" max="14" width="16.5703125" style="10" bestFit="1" customWidth="1"/>
    <col min="15" max="15" width="12.85546875" style="8" customWidth="1"/>
    <col min="16" max="16" width="13.5703125" style="8" customWidth="1"/>
    <col min="17" max="16384" width="9.140625" style="8"/>
  </cols>
  <sheetData>
    <row r="1" spans="1:220" s="6" customFormat="1" ht="36.75" customHeight="1" thickBot="1">
      <c r="A1" s="39" t="s">
        <v>0</v>
      </c>
      <c r="B1" s="39" t="s">
        <v>1</v>
      </c>
      <c r="C1" s="40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2" t="s">
        <v>9</v>
      </c>
      <c r="K1" s="43" t="s">
        <v>10</v>
      </c>
      <c r="L1" s="44" t="s">
        <v>11</v>
      </c>
      <c r="M1" s="45" t="s">
        <v>12</v>
      </c>
      <c r="N1" s="46" t="s">
        <v>13</v>
      </c>
    </row>
    <row r="2" spans="1:220" s="6" customFormat="1" ht="19.5" thickBot="1">
      <c r="A2" s="24"/>
      <c r="B2" s="24"/>
      <c r="C2" s="25" t="s">
        <v>14</v>
      </c>
      <c r="D2" s="26"/>
      <c r="E2" s="26"/>
      <c r="F2" s="2"/>
      <c r="G2" s="2"/>
      <c r="H2" s="2"/>
      <c r="I2" s="2"/>
      <c r="J2" s="3"/>
      <c r="K2" s="4"/>
      <c r="L2" s="5"/>
      <c r="M2" s="26"/>
      <c r="N2" s="27"/>
    </row>
    <row r="3" spans="1:220" s="19" customFormat="1" ht="18" customHeight="1">
      <c r="A3" s="52" t="s">
        <v>15</v>
      </c>
      <c r="B3" s="53"/>
      <c r="C3" s="54" t="s">
        <v>16</v>
      </c>
      <c r="D3" s="28" t="s">
        <v>17</v>
      </c>
      <c r="E3" s="29">
        <v>1</v>
      </c>
      <c r="F3" s="55">
        <v>240000</v>
      </c>
      <c r="G3" s="56">
        <f t="shared" ref="G3:G66" si="0">+E3*F3</f>
        <v>240000</v>
      </c>
      <c r="H3" s="57">
        <v>0</v>
      </c>
      <c r="I3" s="57">
        <f t="shared" ref="I3:I66" si="1">+G3+H3</f>
        <v>240000</v>
      </c>
      <c r="J3" s="49">
        <v>0</v>
      </c>
      <c r="K3" s="58">
        <f>+I3*(1+J3)</f>
        <v>240000</v>
      </c>
      <c r="L3" s="59">
        <f>+K3/E3</f>
        <v>240000</v>
      </c>
      <c r="M3" s="60"/>
      <c r="N3" s="61">
        <f>+M3*E3</f>
        <v>0</v>
      </c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</row>
    <row r="4" spans="1:220" s="20" customFormat="1" ht="18" customHeight="1">
      <c r="A4" s="62" t="s">
        <v>18</v>
      </c>
      <c r="B4" s="63"/>
      <c r="C4" s="64" t="s">
        <v>19</v>
      </c>
      <c r="D4" s="30" t="s">
        <v>20</v>
      </c>
      <c r="E4" s="18">
        <v>0.63</v>
      </c>
      <c r="F4" s="56">
        <v>8000</v>
      </c>
      <c r="G4" s="56">
        <f t="shared" si="0"/>
        <v>5040</v>
      </c>
      <c r="H4" s="57">
        <v>0</v>
      </c>
      <c r="I4" s="57">
        <f t="shared" si="1"/>
        <v>5040</v>
      </c>
      <c r="J4" s="50">
        <v>0</v>
      </c>
      <c r="K4" s="65">
        <f t="shared" ref="K4:K67" si="2">+I4*(1+J4)</f>
        <v>5040</v>
      </c>
      <c r="L4" s="66">
        <f t="shared" ref="L4:L67" si="3">+K4/E4</f>
        <v>8000</v>
      </c>
      <c r="M4" s="60"/>
      <c r="N4" s="67">
        <f>+M4*E4</f>
        <v>0</v>
      </c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</row>
    <row r="5" spans="1:220" s="20" customFormat="1" ht="18" customHeight="1">
      <c r="A5" s="62" t="s">
        <v>21</v>
      </c>
      <c r="B5" s="63"/>
      <c r="C5" s="64" t="s">
        <v>22</v>
      </c>
      <c r="D5" s="30" t="s">
        <v>17</v>
      </c>
      <c r="E5" s="18">
        <v>1</v>
      </c>
      <c r="F5" s="56">
        <v>3200</v>
      </c>
      <c r="G5" s="56">
        <f t="shared" si="0"/>
        <v>3200</v>
      </c>
      <c r="H5" s="57">
        <v>0</v>
      </c>
      <c r="I5" s="57">
        <f t="shared" si="1"/>
        <v>3200</v>
      </c>
      <c r="J5" s="50">
        <v>0</v>
      </c>
      <c r="K5" s="65">
        <f t="shared" si="2"/>
        <v>3200</v>
      </c>
      <c r="L5" s="66">
        <f t="shared" si="3"/>
        <v>3200</v>
      </c>
      <c r="M5" s="60"/>
      <c r="N5" s="67">
        <f>+M5*E5</f>
        <v>0</v>
      </c>
      <c r="O5" s="23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</row>
    <row r="6" spans="1:220" s="20" customFormat="1" ht="18" customHeight="1">
      <c r="A6" s="62" t="s">
        <v>23</v>
      </c>
      <c r="B6" s="63"/>
      <c r="C6" s="64" t="s">
        <v>24</v>
      </c>
      <c r="D6" s="30" t="s">
        <v>25</v>
      </c>
      <c r="E6" s="18">
        <v>25</v>
      </c>
      <c r="F6" s="68">
        <v>50</v>
      </c>
      <c r="G6" s="56">
        <f t="shared" si="0"/>
        <v>1250</v>
      </c>
      <c r="H6" s="57">
        <v>0</v>
      </c>
      <c r="I6" s="57">
        <f t="shared" si="1"/>
        <v>1250</v>
      </c>
      <c r="J6" s="50">
        <v>0</v>
      </c>
      <c r="K6" s="65">
        <f t="shared" si="2"/>
        <v>1250</v>
      </c>
      <c r="L6" s="66">
        <f t="shared" si="3"/>
        <v>50</v>
      </c>
      <c r="M6" s="60"/>
      <c r="N6" s="67">
        <f t="shared" ref="N6:N68" si="4">+M6*E6</f>
        <v>0</v>
      </c>
      <c r="O6" s="23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</row>
    <row r="7" spans="1:220" s="20" customFormat="1" ht="18" customHeight="1">
      <c r="A7" s="62" t="s">
        <v>26</v>
      </c>
      <c r="B7" s="62"/>
      <c r="C7" s="64" t="s">
        <v>27</v>
      </c>
      <c r="D7" s="30" t="s">
        <v>28</v>
      </c>
      <c r="E7" s="18">
        <v>1</v>
      </c>
      <c r="F7" s="68">
        <v>500</v>
      </c>
      <c r="G7" s="56">
        <f t="shared" si="0"/>
        <v>500</v>
      </c>
      <c r="H7" s="57">
        <v>0</v>
      </c>
      <c r="I7" s="57">
        <f t="shared" si="1"/>
        <v>500</v>
      </c>
      <c r="J7" s="50">
        <v>0</v>
      </c>
      <c r="K7" s="65">
        <f t="shared" si="2"/>
        <v>500</v>
      </c>
      <c r="L7" s="66">
        <f t="shared" si="3"/>
        <v>500</v>
      </c>
      <c r="M7" s="60"/>
      <c r="N7" s="67">
        <f t="shared" si="4"/>
        <v>0</v>
      </c>
      <c r="O7" s="23"/>
    </row>
    <row r="8" spans="1:220" s="20" customFormat="1" ht="18" customHeight="1">
      <c r="A8" s="62" t="s">
        <v>29</v>
      </c>
      <c r="B8" s="62"/>
      <c r="C8" s="64" t="s">
        <v>30</v>
      </c>
      <c r="D8" s="30" t="s">
        <v>17</v>
      </c>
      <c r="E8" s="18">
        <v>1</v>
      </c>
      <c r="F8" s="68"/>
      <c r="G8" s="56">
        <f t="shared" si="0"/>
        <v>0</v>
      </c>
      <c r="H8" s="57">
        <v>0</v>
      </c>
      <c r="I8" s="57">
        <f t="shared" si="1"/>
        <v>0</v>
      </c>
      <c r="J8" s="50">
        <v>0</v>
      </c>
      <c r="K8" s="65">
        <f t="shared" si="2"/>
        <v>0</v>
      </c>
      <c r="L8" s="66">
        <f t="shared" si="3"/>
        <v>0</v>
      </c>
      <c r="M8" s="60"/>
      <c r="N8" s="67">
        <f t="shared" si="4"/>
        <v>0</v>
      </c>
      <c r="O8" s="23"/>
    </row>
    <row r="9" spans="1:220" s="20" customFormat="1" ht="18" customHeight="1">
      <c r="A9" s="62" t="s">
        <v>31</v>
      </c>
      <c r="B9" s="62"/>
      <c r="C9" s="64" t="s">
        <v>32</v>
      </c>
      <c r="D9" s="30" t="s">
        <v>33</v>
      </c>
      <c r="E9" s="18">
        <v>100</v>
      </c>
      <c r="F9" s="68"/>
      <c r="G9" s="56">
        <f t="shared" si="0"/>
        <v>0</v>
      </c>
      <c r="H9" s="57">
        <v>0</v>
      </c>
      <c r="I9" s="57">
        <f t="shared" si="1"/>
        <v>0</v>
      </c>
      <c r="J9" s="50">
        <v>0</v>
      </c>
      <c r="K9" s="65">
        <f t="shared" si="2"/>
        <v>0</v>
      </c>
      <c r="L9" s="66">
        <f t="shared" si="3"/>
        <v>0</v>
      </c>
      <c r="M9" s="60"/>
      <c r="N9" s="67">
        <f t="shared" si="4"/>
        <v>0</v>
      </c>
      <c r="O9" s="23"/>
    </row>
    <row r="10" spans="1:220" s="20" customFormat="1" ht="18" customHeight="1">
      <c r="A10" s="62" t="s">
        <v>34</v>
      </c>
      <c r="B10" s="62"/>
      <c r="C10" s="64" t="s">
        <v>35</v>
      </c>
      <c r="D10" s="30" t="s">
        <v>33</v>
      </c>
      <c r="E10" s="18">
        <v>1340</v>
      </c>
      <c r="F10" s="68"/>
      <c r="G10" s="56">
        <f t="shared" si="0"/>
        <v>0</v>
      </c>
      <c r="H10" s="57">
        <v>0</v>
      </c>
      <c r="I10" s="57">
        <f t="shared" si="1"/>
        <v>0</v>
      </c>
      <c r="J10" s="50">
        <v>0</v>
      </c>
      <c r="K10" s="65">
        <f t="shared" si="2"/>
        <v>0</v>
      </c>
      <c r="L10" s="66">
        <f t="shared" si="3"/>
        <v>0</v>
      </c>
      <c r="M10" s="60"/>
      <c r="N10" s="67">
        <f t="shared" si="4"/>
        <v>0</v>
      </c>
      <c r="O10" s="23"/>
    </row>
    <row r="11" spans="1:220" s="20" customFormat="1" ht="18" customHeight="1">
      <c r="A11" s="62" t="s">
        <v>36</v>
      </c>
      <c r="B11" s="62"/>
      <c r="C11" s="64" t="s">
        <v>37</v>
      </c>
      <c r="D11" s="30" t="s">
        <v>33</v>
      </c>
      <c r="E11" s="18">
        <v>770</v>
      </c>
      <c r="F11" s="68"/>
      <c r="G11" s="56">
        <f t="shared" si="0"/>
        <v>0</v>
      </c>
      <c r="H11" s="57">
        <v>0</v>
      </c>
      <c r="I11" s="57">
        <f t="shared" si="1"/>
        <v>0</v>
      </c>
      <c r="J11" s="50">
        <v>0</v>
      </c>
      <c r="K11" s="65">
        <f t="shared" si="2"/>
        <v>0</v>
      </c>
      <c r="L11" s="66">
        <f t="shared" si="3"/>
        <v>0</v>
      </c>
      <c r="M11" s="60"/>
      <c r="N11" s="67">
        <f t="shared" si="4"/>
        <v>0</v>
      </c>
      <c r="O11" s="23"/>
    </row>
    <row r="12" spans="1:220" s="20" customFormat="1" ht="18" customHeight="1">
      <c r="A12" s="62" t="s">
        <v>38</v>
      </c>
      <c r="B12" s="62"/>
      <c r="C12" s="64" t="s">
        <v>39</v>
      </c>
      <c r="D12" s="30" t="s">
        <v>33</v>
      </c>
      <c r="E12" s="18">
        <v>50</v>
      </c>
      <c r="F12" s="56"/>
      <c r="G12" s="56">
        <f t="shared" si="0"/>
        <v>0</v>
      </c>
      <c r="H12" s="57">
        <v>0</v>
      </c>
      <c r="I12" s="57">
        <f t="shared" si="1"/>
        <v>0</v>
      </c>
      <c r="J12" s="50">
        <v>0</v>
      </c>
      <c r="K12" s="65">
        <f t="shared" si="2"/>
        <v>0</v>
      </c>
      <c r="L12" s="66">
        <f t="shared" si="3"/>
        <v>0</v>
      </c>
      <c r="M12" s="60"/>
      <c r="N12" s="67">
        <f t="shared" si="4"/>
        <v>0</v>
      </c>
      <c r="O12" s="23"/>
    </row>
    <row r="13" spans="1:220" s="20" customFormat="1" ht="18" customHeight="1">
      <c r="A13" s="62" t="s">
        <v>40</v>
      </c>
      <c r="B13" s="62"/>
      <c r="C13" s="64" t="s">
        <v>41</v>
      </c>
      <c r="D13" s="30" t="s">
        <v>33</v>
      </c>
      <c r="E13" s="18">
        <v>10</v>
      </c>
      <c r="F13" s="56">
        <v>180</v>
      </c>
      <c r="G13" s="56">
        <f>+E13*F13</f>
        <v>1800</v>
      </c>
      <c r="H13" s="57">
        <v>0</v>
      </c>
      <c r="I13" s="57">
        <f t="shared" si="1"/>
        <v>1800</v>
      </c>
      <c r="J13" s="50">
        <v>0</v>
      </c>
      <c r="K13" s="65">
        <f t="shared" si="2"/>
        <v>1800</v>
      </c>
      <c r="L13" s="66">
        <f t="shared" si="3"/>
        <v>180</v>
      </c>
      <c r="M13" s="60"/>
      <c r="N13" s="67">
        <f t="shared" si="4"/>
        <v>0</v>
      </c>
      <c r="O13" s="23"/>
    </row>
    <row r="14" spans="1:220" s="20" customFormat="1" ht="18" customHeight="1">
      <c r="A14" s="62" t="s">
        <v>42</v>
      </c>
      <c r="B14" s="62"/>
      <c r="C14" s="64" t="s">
        <v>43</v>
      </c>
      <c r="D14" s="30" t="s">
        <v>17</v>
      </c>
      <c r="E14" s="18">
        <v>1</v>
      </c>
      <c r="F14" s="56">
        <v>3450</v>
      </c>
      <c r="G14" s="56">
        <f t="shared" si="0"/>
        <v>3450</v>
      </c>
      <c r="H14" s="57">
        <v>0</v>
      </c>
      <c r="I14" s="57">
        <f t="shared" si="1"/>
        <v>3450</v>
      </c>
      <c r="J14" s="50">
        <v>0</v>
      </c>
      <c r="K14" s="65">
        <f t="shared" si="2"/>
        <v>3450</v>
      </c>
      <c r="L14" s="66">
        <f t="shared" si="3"/>
        <v>3450</v>
      </c>
      <c r="M14" s="60"/>
      <c r="N14" s="67">
        <f t="shared" si="4"/>
        <v>0</v>
      </c>
      <c r="O14" s="23"/>
    </row>
    <row r="15" spans="1:220" s="20" customFormat="1" ht="18" customHeight="1">
      <c r="A15" s="62" t="s">
        <v>44</v>
      </c>
      <c r="B15" s="62"/>
      <c r="C15" s="64" t="s">
        <v>45</v>
      </c>
      <c r="D15" s="30" t="s">
        <v>33</v>
      </c>
      <c r="E15" s="18">
        <v>6</v>
      </c>
      <c r="F15" s="56">
        <v>198</v>
      </c>
      <c r="G15" s="56">
        <f>+E15*F15</f>
        <v>1188</v>
      </c>
      <c r="H15" s="57">
        <v>0</v>
      </c>
      <c r="I15" s="57">
        <f t="shared" si="1"/>
        <v>1188</v>
      </c>
      <c r="J15" s="50">
        <v>0</v>
      </c>
      <c r="K15" s="65">
        <f t="shared" si="2"/>
        <v>1188</v>
      </c>
      <c r="L15" s="66">
        <f t="shared" si="3"/>
        <v>198</v>
      </c>
      <c r="M15" s="60"/>
      <c r="N15" s="67">
        <f t="shared" si="4"/>
        <v>0</v>
      </c>
      <c r="O15" s="23"/>
    </row>
    <row r="16" spans="1:220" s="20" customFormat="1" ht="18" customHeight="1">
      <c r="A16" s="62" t="s">
        <v>46</v>
      </c>
      <c r="B16" s="62"/>
      <c r="C16" s="64" t="s">
        <v>47</v>
      </c>
      <c r="D16" s="30" t="s">
        <v>28</v>
      </c>
      <c r="E16" s="18">
        <v>1</v>
      </c>
      <c r="F16" s="56">
        <v>4000</v>
      </c>
      <c r="G16" s="56">
        <f t="shared" si="0"/>
        <v>4000</v>
      </c>
      <c r="H16" s="57">
        <v>0</v>
      </c>
      <c r="I16" s="57">
        <f t="shared" si="1"/>
        <v>4000</v>
      </c>
      <c r="J16" s="50">
        <v>0</v>
      </c>
      <c r="K16" s="65">
        <f t="shared" si="2"/>
        <v>4000</v>
      </c>
      <c r="L16" s="66">
        <f t="shared" si="3"/>
        <v>4000</v>
      </c>
      <c r="M16" s="60"/>
      <c r="N16" s="67">
        <f t="shared" si="4"/>
        <v>0</v>
      </c>
      <c r="O16" s="23"/>
    </row>
    <row r="17" spans="1:15" s="20" customFormat="1" ht="18" customHeight="1">
      <c r="A17" s="62" t="s">
        <v>48</v>
      </c>
      <c r="B17" s="62"/>
      <c r="C17" s="64" t="s">
        <v>49</v>
      </c>
      <c r="D17" s="30" t="s">
        <v>17</v>
      </c>
      <c r="E17" s="18">
        <v>1</v>
      </c>
      <c r="F17" s="56"/>
      <c r="G17" s="56">
        <f t="shared" si="0"/>
        <v>0</v>
      </c>
      <c r="H17" s="57">
        <v>0</v>
      </c>
      <c r="I17" s="57">
        <f t="shared" si="1"/>
        <v>0</v>
      </c>
      <c r="J17" s="50">
        <v>0</v>
      </c>
      <c r="K17" s="65">
        <f t="shared" si="2"/>
        <v>0</v>
      </c>
      <c r="L17" s="66">
        <f t="shared" si="3"/>
        <v>0</v>
      </c>
      <c r="M17" s="60"/>
      <c r="N17" s="67">
        <f t="shared" si="4"/>
        <v>0</v>
      </c>
      <c r="O17" s="23"/>
    </row>
    <row r="18" spans="1:15" s="20" customFormat="1" ht="18" customHeight="1">
      <c r="A18" s="62" t="s">
        <v>50</v>
      </c>
      <c r="B18" s="62"/>
      <c r="C18" s="64" t="s">
        <v>51</v>
      </c>
      <c r="D18" s="30" t="s">
        <v>28</v>
      </c>
      <c r="E18" s="18">
        <v>1</v>
      </c>
      <c r="F18" s="56">
        <v>5000</v>
      </c>
      <c r="G18" s="56">
        <f t="shared" si="0"/>
        <v>5000</v>
      </c>
      <c r="H18" s="57">
        <v>0</v>
      </c>
      <c r="I18" s="57">
        <f t="shared" si="1"/>
        <v>5000</v>
      </c>
      <c r="J18" s="50">
        <v>0</v>
      </c>
      <c r="K18" s="65">
        <f>+F18</f>
        <v>5000</v>
      </c>
      <c r="L18" s="66">
        <f>+K18/E18</f>
        <v>5000</v>
      </c>
      <c r="M18" s="60">
        <v>5000</v>
      </c>
      <c r="N18" s="67">
        <f t="shared" si="4"/>
        <v>5000</v>
      </c>
      <c r="O18" s="23"/>
    </row>
    <row r="19" spans="1:15" s="20" customFormat="1" ht="18" customHeight="1">
      <c r="A19" s="62" t="s">
        <v>52</v>
      </c>
      <c r="B19" s="62"/>
      <c r="C19" s="64" t="s">
        <v>53</v>
      </c>
      <c r="D19" s="30" t="s">
        <v>28</v>
      </c>
      <c r="E19" s="18">
        <v>4</v>
      </c>
      <c r="F19" s="56"/>
      <c r="G19" s="56">
        <f t="shared" si="0"/>
        <v>0</v>
      </c>
      <c r="H19" s="57">
        <v>0</v>
      </c>
      <c r="I19" s="57">
        <f t="shared" si="1"/>
        <v>0</v>
      </c>
      <c r="J19" s="50">
        <v>0</v>
      </c>
      <c r="K19" s="65">
        <f t="shared" si="2"/>
        <v>0</v>
      </c>
      <c r="L19" s="66">
        <f t="shared" si="3"/>
        <v>0</v>
      </c>
      <c r="M19" s="60"/>
      <c r="N19" s="67">
        <f t="shared" si="4"/>
        <v>0</v>
      </c>
      <c r="O19" s="23"/>
    </row>
    <row r="20" spans="1:15" s="20" customFormat="1" ht="18" customHeight="1">
      <c r="A20" s="62" t="s">
        <v>54</v>
      </c>
      <c r="B20" s="62"/>
      <c r="C20" s="64" t="s">
        <v>55</v>
      </c>
      <c r="D20" s="30" t="s">
        <v>28</v>
      </c>
      <c r="E20" s="18">
        <v>19</v>
      </c>
      <c r="F20" s="56"/>
      <c r="G20" s="56">
        <f t="shared" si="0"/>
        <v>0</v>
      </c>
      <c r="H20" s="57">
        <v>0</v>
      </c>
      <c r="I20" s="57">
        <f t="shared" si="1"/>
        <v>0</v>
      </c>
      <c r="J20" s="50">
        <v>0</v>
      </c>
      <c r="K20" s="65">
        <f t="shared" si="2"/>
        <v>0</v>
      </c>
      <c r="L20" s="66">
        <f t="shared" si="3"/>
        <v>0</v>
      </c>
      <c r="M20" s="60"/>
      <c r="N20" s="67">
        <f t="shared" si="4"/>
        <v>0</v>
      </c>
      <c r="O20" s="23"/>
    </row>
    <row r="21" spans="1:15" s="20" customFormat="1" ht="18" customHeight="1">
      <c r="A21" s="62" t="s">
        <v>56</v>
      </c>
      <c r="B21" s="62"/>
      <c r="C21" s="64" t="s">
        <v>57</v>
      </c>
      <c r="D21" s="30" t="s">
        <v>28</v>
      </c>
      <c r="E21" s="18">
        <v>40</v>
      </c>
      <c r="F21" s="56"/>
      <c r="G21" s="56">
        <f t="shared" si="0"/>
        <v>0</v>
      </c>
      <c r="H21" s="57">
        <v>0</v>
      </c>
      <c r="I21" s="57">
        <f t="shared" si="1"/>
        <v>0</v>
      </c>
      <c r="J21" s="50">
        <v>0</v>
      </c>
      <c r="K21" s="65">
        <f t="shared" si="2"/>
        <v>0</v>
      </c>
      <c r="L21" s="66">
        <f t="shared" si="3"/>
        <v>0</v>
      </c>
      <c r="M21" s="60"/>
      <c r="N21" s="67">
        <f t="shared" si="4"/>
        <v>0</v>
      </c>
      <c r="O21" s="23"/>
    </row>
    <row r="22" spans="1:15" s="20" customFormat="1" ht="18" customHeight="1">
      <c r="A22" s="62" t="s">
        <v>58</v>
      </c>
      <c r="B22" s="62"/>
      <c r="C22" s="64" t="s">
        <v>59</v>
      </c>
      <c r="D22" s="30" t="s">
        <v>60</v>
      </c>
      <c r="E22" s="18">
        <v>10</v>
      </c>
      <c r="F22" s="56"/>
      <c r="G22" s="56">
        <f t="shared" si="0"/>
        <v>0</v>
      </c>
      <c r="H22" s="57">
        <v>0</v>
      </c>
      <c r="I22" s="57">
        <f t="shared" si="1"/>
        <v>0</v>
      </c>
      <c r="J22" s="50">
        <v>0</v>
      </c>
      <c r="K22" s="65">
        <f t="shared" si="2"/>
        <v>0</v>
      </c>
      <c r="L22" s="66">
        <f t="shared" si="3"/>
        <v>0</v>
      </c>
      <c r="M22" s="60"/>
      <c r="N22" s="67">
        <f t="shared" si="4"/>
        <v>0</v>
      </c>
      <c r="O22" s="23"/>
    </row>
    <row r="23" spans="1:15" s="20" customFormat="1" ht="18" customHeight="1">
      <c r="A23" s="62" t="s">
        <v>61</v>
      </c>
      <c r="B23" s="62"/>
      <c r="C23" s="64" t="s">
        <v>62</v>
      </c>
      <c r="D23" s="30" t="s">
        <v>28</v>
      </c>
      <c r="E23" s="18">
        <v>1</v>
      </c>
      <c r="F23" s="56">
        <v>5000</v>
      </c>
      <c r="G23" s="56">
        <f t="shared" si="0"/>
        <v>5000</v>
      </c>
      <c r="H23" s="57">
        <v>0</v>
      </c>
      <c r="I23" s="57">
        <f t="shared" si="1"/>
        <v>5000</v>
      </c>
      <c r="J23" s="50">
        <v>0</v>
      </c>
      <c r="K23" s="65">
        <f>+F23</f>
        <v>5000</v>
      </c>
      <c r="L23" s="66">
        <f t="shared" si="3"/>
        <v>5000</v>
      </c>
      <c r="M23" s="60">
        <v>5000</v>
      </c>
      <c r="N23" s="67">
        <f t="shared" si="4"/>
        <v>5000</v>
      </c>
      <c r="O23" s="23"/>
    </row>
    <row r="24" spans="1:15" s="20" customFormat="1" ht="18" customHeight="1">
      <c r="A24" s="62" t="s">
        <v>63</v>
      </c>
      <c r="B24" s="62"/>
      <c r="C24" s="64" t="s">
        <v>64</v>
      </c>
      <c r="D24" s="30" t="s">
        <v>17</v>
      </c>
      <c r="E24" s="18">
        <v>1</v>
      </c>
      <c r="F24" s="56"/>
      <c r="G24" s="56">
        <f t="shared" si="0"/>
        <v>0</v>
      </c>
      <c r="H24" s="57">
        <v>0</v>
      </c>
      <c r="I24" s="57">
        <f t="shared" si="1"/>
        <v>0</v>
      </c>
      <c r="J24" s="50">
        <v>0</v>
      </c>
      <c r="K24" s="65">
        <f t="shared" si="2"/>
        <v>0</v>
      </c>
      <c r="L24" s="66">
        <f t="shared" si="3"/>
        <v>0</v>
      </c>
      <c r="M24" s="60"/>
      <c r="N24" s="67">
        <f t="shared" si="4"/>
        <v>0</v>
      </c>
      <c r="O24" s="23"/>
    </row>
    <row r="25" spans="1:15" s="20" customFormat="1" ht="18" customHeight="1">
      <c r="A25" s="62" t="s">
        <v>65</v>
      </c>
      <c r="B25" s="62"/>
      <c r="C25" s="64" t="s">
        <v>66</v>
      </c>
      <c r="D25" s="30" t="s">
        <v>17</v>
      </c>
      <c r="E25" s="18">
        <v>1</v>
      </c>
      <c r="F25" s="56">
        <v>-1</v>
      </c>
      <c r="G25" s="56">
        <f t="shared" si="0"/>
        <v>-1</v>
      </c>
      <c r="H25" s="57">
        <v>0</v>
      </c>
      <c r="I25" s="57">
        <f t="shared" si="1"/>
        <v>-1</v>
      </c>
      <c r="J25" s="50">
        <v>0</v>
      </c>
      <c r="K25" s="65">
        <f>+F25</f>
        <v>-1</v>
      </c>
      <c r="L25" s="66">
        <f t="shared" si="3"/>
        <v>-1</v>
      </c>
      <c r="M25" s="60">
        <v>-1</v>
      </c>
      <c r="N25" s="67">
        <f t="shared" si="4"/>
        <v>-1</v>
      </c>
      <c r="O25" s="23"/>
    </row>
    <row r="26" spans="1:15" s="20" customFormat="1" ht="18" customHeight="1">
      <c r="A26" s="62" t="s">
        <v>67</v>
      </c>
      <c r="B26" s="62"/>
      <c r="C26" s="64" t="s">
        <v>68</v>
      </c>
      <c r="D26" s="30" t="s">
        <v>17</v>
      </c>
      <c r="E26" s="18">
        <v>1</v>
      </c>
      <c r="F26" s="56"/>
      <c r="G26" s="56">
        <f t="shared" si="0"/>
        <v>0</v>
      </c>
      <c r="H26" s="57">
        <v>0</v>
      </c>
      <c r="I26" s="57">
        <f t="shared" si="1"/>
        <v>0</v>
      </c>
      <c r="J26" s="50">
        <v>0</v>
      </c>
      <c r="K26" s="65">
        <f t="shared" si="2"/>
        <v>0</v>
      </c>
      <c r="L26" s="66">
        <f t="shared" si="3"/>
        <v>0</v>
      </c>
      <c r="M26" s="60"/>
      <c r="N26" s="67">
        <f t="shared" si="4"/>
        <v>0</v>
      </c>
      <c r="O26" s="23"/>
    </row>
    <row r="27" spans="1:15" s="20" customFormat="1" ht="18" customHeight="1">
      <c r="A27" s="62" t="s">
        <v>69</v>
      </c>
      <c r="B27" s="63"/>
      <c r="C27" s="64" t="s">
        <v>70</v>
      </c>
      <c r="D27" s="30" t="s">
        <v>71</v>
      </c>
      <c r="E27" s="18">
        <v>55</v>
      </c>
      <c r="F27" s="56"/>
      <c r="G27" s="56">
        <f t="shared" si="0"/>
        <v>0</v>
      </c>
      <c r="H27" s="57">
        <v>0</v>
      </c>
      <c r="I27" s="57">
        <f t="shared" si="1"/>
        <v>0</v>
      </c>
      <c r="J27" s="50">
        <v>0</v>
      </c>
      <c r="K27" s="65">
        <f t="shared" si="2"/>
        <v>0</v>
      </c>
      <c r="L27" s="66">
        <f t="shared" si="3"/>
        <v>0</v>
      </c>
      <c r="M27" s="60"/>
      <c r="N27" s="67">
        <f t="shared" si="4"/>
        <v>0</v>
      </c>
      <c r="O27" s="23"/>
    </row>
    <row r="28" spans="1:15" s="20" customFormat="1" ht="18" customHeight="1">
      <c r="A28" s="62" t="s">
        <v>72</v>
      </c>
      <c r="B28" s="62"/>
      <c r="C28" s="64" t="s">
        <v>73</v>
      </c>
      <c r="D28" s="30" t="s">
        <v>33</v>
      </c>
      <c r="E28" s="18">
        <v>107</v>
      </c>
      <c r="F28" s="68"/>
      <c r="G28" s="56">
        <f t="shared" si="0"/>
        <v>0</v>
      </c>
      <c r="H28" s="57">
        <v>0</v>
      </c>
      <c r="I28" s="57">
        <f t="shared" si="1"/>
        <v>0</v>
      </c>
      <c r="J28" s="50">
        <v>0</v>
      </c>
      <c r="K28" s="65">
        <f t="shared" si="2"/>
        <v>0</v>
      </c>
      <c r="L28" s="66">
        <f t="shared" si="3"/>
        <v>0</v>
      </c>
      <c r="M28" s="60"/>
      <c r="N28" s="67">
        <f t="shared" si="4"/>
        <v>0</v>
      </c>
      <c r="O28" s="23"/>
    </row>
    <row r="29" spans="1:15" s="20" customFormat="1" ht="18" customHeight="1">
      <c r="A29" s="62" t="s">
        <v>74</v>
      </c>
      <c r="B29" s="62"/>
      <c r="C29" s="64" t="s">
        <v>75</v>
      </c>
      <c r="D29" s="30" t="s">
        <v>71</v>
      </c>
      <c r="E29" s="18">
        <v>140</v>
      </c>
      <c r="F29" s="68"/>
      <c r="G29" s="56">
        <f t="shared" si="0"/>
        <v>0</v>
      </c>
      <c r="H29" s="57">
        <v>0</v>
      </c>
      <c r="I29" s="57">
        <f t="shared" si="1"/>
        <v>0</v>
      </c>
      <c r="J29" s="50">
        <v>0</v>
      </c>
      <c r="K29" s="65">
        <f t="shared" si="2"/>
        <v>0</v>
      </c>
      <c r="L29" s="66">
        <f t="shared" si="3"/>
        <v>0</v>
      </c>
      <c r="M29" s="60"/>
      <c r="N29" s="67">
        <f t="shared" si="4"/>
        <v>0</v>
      </c>
      <c r="O29" s="23"/>
    </row>
    <row r="30" spans="1:15" s="20" customFormat="1" ht="18" customHeight="1">
      <c r="A30" s="62" t="s">
        <v>76</v>
      </c>
      <c r="B30" s="62"/>
      <c r="C30" s="64" t="s">
        <v>77</v>
      </c>
      <c r="D30" s="30" t="s">
        <v>33</v>
      </c>
      <c r="E30" s="18">
        <v>194</v>
      </c>
      <c r="F30" s="68"/>
      <c r="G30" s="56">
        <f t="shared" si="0"/>
        <v>0</v>
      </c>
      <c r="H30" s="57">
        <v>0</v>
      </c>
      <c r="I30" s="57">
        <f t="shared" si="1"/>
        <v>0</v>
      </c>
      <c r="J30" s="50">
        <v>0</v>
      </c>
      <c r="K30" s="65">
        <f t="shared" si="2"/>
        <v>0</v>
      </c>
      <c r="L30" s="66">
        <f t="shared" si="3"/>
        <v>0</v>
      </c>
      <c r="M30" s="60"/>
      <c r="N30" s="67">
        <f t="shared" si="4"/>
        <v>0</v>
      </c>
      <c r="O30" s="23"/>
    </row>
    <row r="31" spans="1:15" s="20" customFormat="1" ht="18" customHeight="1">
      <c r="A31" s="62" t="s">
        <v>78</v>
      </c>
      <c r="B31" s="62"/>
      <c r="C31" s="64" t="s">
        <v>79</v>
      </c>
      <c r="D31" s="30" t="s">
        <v>17</v>
      </c>
      <c r="E31" s="18">
        <v>1</v>
      </c>
      <c r="F31" s="56">
        <v>1746</v>
      </c>
      <c r="G31" s="56">
        <f t="shared" si="0"/>
        <v>1746</v>
      </c>
      <c r="H31" s="57">
        <v>0</v>
      </c>
      <c r="I31" s="57">
        <f t="shared" si="1"/>
        <v>1746</v>
      </c>
      <c r="J31" s="50">
        <v>0</v>
      </c>
      <c r="K31" s="65">
        <f t="shared" ref="K31:K33" si="5">+F31</f>
        <v>1746</v>
      </c>
      <c r="L31" s="66">
        <f t="shared" si="3"/>
        <v>1746</v>
      </c>
      <c r="M31" s="60">
        <v>1746</v>
      </c>
      <c r="N31" s="67">
        <f t="shared" si="4"/>
        <v>1746</v>
      </c>
      <c r="O31" s="23"/>
    </row>
    <row r="32" spans="1:15" s="20" customFormat="1" ht="18" customHeight="1">
      <c r="A32" s="62" t="s">
        <v>80</v>
      </c>
      <c r="B32" s="62"/>
      <c r="C32" s="64" t="s">
        <v>81</v>
      </c>
      <c r="D32" s="30" t="s">
        <v>17</v>
      </c>
      <c r="E32" s="18">
        <v>1</v>
      </c>
      <c r="F32" s="56">
        <v>2910</v>
      </c>
      <c r="G32" s="56">
        <f t="shared" si="0"/>
        <v>2910</v>
      </c>
      <c r="H32" s="57">
        <v>0</v>
      </c>
      <c r="I32" s="57">
        <f t="shared" si="1"/>
        <v>2910</v>
      </c>
      <c r="J32" s="50">
        <v>0</v>
      </c>
      <c r="K32" s="65">
        <f t="shared" si="5"/>
        <v>2910</v>
      </c>
      <c r="L32" s="66">
        <f t="shared" si="3"/>
        <v>2910</v>
      </c>
      <c r="M32" s="60">
        <v>2910</v>
      </c>
      <c r="N32" s="67">
        <f t="shared" si="4"/>
        <v>2910</v>
      </c>
      <c r="O32" s="23"/>
    </row>
    <row r="33" spans="1:15" s="20" customFormat="1" ht="18" customHeight="1">
      <c r="A33" s="62" t="s">
        <v>82</v>
      </c>
      <c r="B33" s="62"/>
      <c r="C33" s="64" t="s">
        <v>83</v>
      </c>
      <c r="D33" s="30" t="s">
        <v>17</v>
      </c>
      <c r="E33" s="18">
        <v>1</v>
      </c>
      <c r="F33" s="56">
        <v>965</v>
      </c>
      <c r="G33" s="56">
        <f t="shared" si="0"/>
        <v>965</v>
      </c>
      <c r="H33" s="57">
        <v>0</v>
      </c>
      <c r="I33" s="57">
        <f t="shared" si="1"/>
        <v>965</v>
      </c>
      <c r="J33" s="50">
        <v>0</v>
      </c>
      <c r="K33" s="65">
        <f t="shared" si="5"/>
        <v>965</v>
      </c>
      <c r="L33" s="66">
        <f t="shared" si="3"/>
        <v>965</v>
      </c>
      <c r="M33" s="60">
        <v>965</v>
      </c>
      <c r="N33" s="67">
        <f t="shared" si="4"/>
        <v>965</v>
      </c>
      <c r="O33" s="23"/>
    </row>
    <row r="34" spans="1:15" s="20" customFormat="1" ht="18" customHeight="1">
      <c r="A34" s="62" t="s">
        <v>84</v>
      </c>
      <c r="B34" s="62"/>
      <c r="C34" s="64" t="s">
        <v>85</v>
      </c>
      <c r="D34" s="30" t="s">
        <v>25</v>
      </c>
      <c r="E34" s="18">
        <v>3025</v>
      </c>
      <c r="F34" s="68"/>
      <c r="G34" s="56">
        <f t="shared" si="0"/>
        <v>0</v>
      </c>
      <c r="H34" s="57">
        <v>0</v>
      </c>
      <c r="I34" s="57">
        <f t="shared" si="1"/>
        <v>0</v>
      </c>
      <c r="J34" s="50">
        <v>0</v>
      </c>
      <c r="K34" s="65">
        <f t="shared" si="2"/>
        <v>0</v>
      </c>
      <c r="L34" s="66">
        <f t="shared" si="3"/>
        <v>0</v>
      </c>
      <c r="M34" s="60"/>
      <c r="N34" s="67">
        <f t="shared" si="4"/>
        <v>0</v>
      </c>
      <c r="O34" s="23"/>
    </row>
    <row r="35" spans="1:15" s="20" customFormat="1" ht="18" customHeight="1">
      <c r="A35" s="62" t="s">
        <v>86</v>
      </c>
      <c r="B35" s="62"/>
      <c r="C35" s="64" t="s">
        <v>87</v>
      </c>
      <c r="D35" s="30" t="s">
        <v>25</v>
      </c>
      <c r="E35" s="18">
        <v>63</v>
      </c>
      <c r="F35" s="68"/>
      <c r="G35" s="56">
        <f t="shared" si="0"/>
        <v>0</v>
      </c>
      <c r="H35" s="57">
        <v>0</v>
      </c>
      <c r="I35" s="57">
        <f t="shared" si="1"/>
        <v>0</v>
      </c>
      <c r="J35" s="50">
        <v>0</v>
      </c>
      <c r="K35" s="65">
        <f t="shared" si="2"/>
        <v>0</v>
      </c>
      <c r="L35" s="66">
        <f t="shared" si="3"/>
        <v>0</v>
      </c>
      <c r="M35" s="60"/>
      <c r="N35" s="67">
        <f t="shared" si="4"/>
        <v>0</v>
      </c>
      <c r="O35" s="23"/>
    </row>
    <row r="36" spans="1:15" s="20" customFormat="1" ht="18" customHeight="1">
      <c r="A36" s="62" t="s">
        <v>88</v>
      </c>
      <c r="B36" s="62"/>
      <c r="C36" s="64" t="s">
        <v>89</v>
      </c>
      <c r="D36" s="30" t="s">
        <v>17</v>
      </c>
      <c r="E36" s="18">
        <v>1</v>
      </c>
      <c r="F36" s="56">
        <v>45000</v>
      </c>
      <c r="G36" s="56">
        <f t="shared" si="0"/>
        <v>45000</v>
      </c>
      <c r="H36" s="57">
        <v>0</v>
      </c>
      <c r="I36" s="57">
        <f t="shared" si="1"/>
        <v>45000</v>
      </c>
      <c r="J36" s="50">
        <v>0</v>
      </c>
      <c r="K36" s="65">
        <f t="shared" si="2"/>
        <v>45000</v>
      </c>
      <c r="L36" s="66">
        <f t="shared" si="3"/>
        <v>45000</v>
      </c>
      <c r="M36" s="60"/>
      <c r="N36" s="67">
        <f t="shared" si="4"/>
        <v>0</v>
      </c>
      <c r="O36" s="23"/>
    </row>
    <row r="37" spans="1:15" s="20" customFormat="1" ht="18" customHeight="1">
      <c r="A37" s="62" t="s">
        <v>90</v>
      </c>
      <c r="B37" s="62"/>
      <c r="C37" s="64" t="s">
        <v>91</v>
      </c>
      <c r="D37" s="30" t="s">
        <v>71</v>
      </c>
      <c r="E37" s="18">
        <v>1462</v>
      </c>
      <c r="F37" s="68"/>
      <c r="G37" s="56">
        <f t="shared" si="0"/>
        <v>0</v>
      </c>
      <c r="H37" s="57">
        <v>0</v>
      </c>
      <c r="I37" s="57">
        <f t="shared" si="1"/>
        <v>0</v>
      </c>
      <c r="J37" s="50">
        <v>0</v>
      </c>
      <c r="K37" s="65">
        <f t="shared" si="2"/>
        <v>0</v>
      </c>
      <c r="L37" s="66">
        <f t="shared" si="3"/>
        <v>0</v>
      </c>
      <c r="M37" s="60"/>
      <c r="N37" s="67">
        <f t="shared" si="4"/>
        <v>0</v>
      </c>
      <c r="O37" s="23"/>
    </row>
    <row r="38" spans="1:15" s="20" customFormat="1" ht="18" customHeight="1">
      <c r="A38" s="62" t="s">
        <v>92</v>
      </c>
      <c r="B38" s="62"/>
      <c r="C38" s="64" t="s">
        <v>93</v>
      </c>
      <c r="D38" s="30" t="s">
        <v>28</v>
      </c>
      <c r="E38" s="18">
        <v>35</v>
      </c>
      <c r="F38" s="68"/>
      <c r="G38" s="56">
        <f t="shared" si="0"/>
        <v>0</v>
      </c>
      <c r="H38" s="57">
        <v>0</v>
      </c>
      <c r="I38" s="57">
        <f t="shared" si="1"/>
        <v>0</v>
      </c>
      <c r="J38" s="50">
        <v>0</v>
      </c>
      <c r="K38" s="65">
        <f t="shared" si="2"/>
        <v>0</v>
      </c>
      <c r="L38" s="66">
        <f t="shared" si="3"/>
        <v>0</v>
      </c>
      <c r="M38" s="60"/>
      <c r="N38" s="67">
        <f t="shared" si="4"/>
        <v>0</v>
      </c>
      <c r="O38" s="23"/>
    </row>
    <row r="39" spans="1:15" s="20" customFormat="1" ht="18" customHeight="1">
      <c r="A39" s="62" t="s">
        <v>94</v>
      </c>
      <c r="B39" s="62"/>
      <c r="C39" s="64" t="s">
        <v>95</v>
      </c>
      <c r="D39" s="30" t="s">
        <v>28</v>
      </c>
      <c r="E39" s="18">
        <v>35</v>
      </c>
      <c r="F39" s="68"/>
      <c r="G39" s="56">
        <f t="shared" si="0"/>
        <v>0</v>
      </c>
      <c r="H39" s="57">
        <v>0</v>
      </c>
      <c r="I39" s="57">
        <f t="shared" si="1"/>
        <v>0</v>
      </c>
      <c r="J39" s="50">
        <v>0</v>
      </c>
      <c r="K39" s="65">
        <f t="shared" si="2"/>
        <v>0</v>
      </c>
      <c r="L39" s="66">
        <f t="shared" si="3"/>
        <v>0</v>
      </c>
      <c r="M39" s="60"/>
      <c r="N39" s="67">
        <f t="shared" si="4"/>
        <v>0</v>
      </c>
      <c r="O39" s="23"/>
    </row>
    <row r="40" spans="1:15" s="20" customFormat="1" ht="18" customHeight="1">
      <c r="A40" s="62" t="s">
        <v>96</v>
      </c>
      <c r="B40" s="62"/>
      <c r="C40" s="64" t="s">
        <v>97</v>
      </c>
      <c r="D40" s="30" t="s">
        <v>28</v>
      </c>
      <c r="E40" s="18">
        <v>35</v>
      </c>
      <c r="F40" s="68"/>
      <c r="G40" s="56">
        <f t="shared" si="0"/>
        <v>0</v>
      </c>
      <c r="H40" s="57">
        <v>0</v>
      </c>
      <c r="I40" s="57">
        <f t="shared" si="1"/>
        <v>0</v>
      </c>
      <c r="J40" s="50">
        <v>0</v>
      </c>
      <c r="K40" s="65">
        <f t="shared" si="2"/>
        <v>0</v>
      </c>
      <c r="L40" s="66">
        <f t="shared" si="3"/>
        <v>0</v>
      </c>
      <c r="M40" s="60"/>
      <c r="N40" s="67">
        <f t="shared" si="4"/>
        <v>0</v>
      </c>
      <c r="O40" s="23"/>
    </row>
    <row r="41" spans="1:15" s="20" customFormat="1" ht="18" customHeight="1">
      <c r="A41" s="62" t="s">
        <v>98</v>
      </c>
      <c r="B41" s="62"/>
      <c r="C41" s="64" t="s">
        <v>99</v>
      </c>
      <c r="D41" s="30" t="s">
        <v>28</v>
      </c>
      <c r="E41" s="18">
        <v>35</v>
      </c>
      <c r="F41" s="68"/>
      <c r="G41" s="56">
        <f t="shared" si="0"/>
        <v>0</v>
      </c>
      <c r="H41" s="57">
        <v>0</v>
      </c>
      <c r="I41" s="57">
        <f t="shared" si="1"/>
        <v>0</v>
      </c>
      <c r="J41" s="50">
        <v>0</v>
      </c>
      <c r="K41" s="65">
        <f t="shared" si="2"/>
        <v>0</v>
      </c>
      <c r="L41" s="66">
        <f t="shared" si="3"/>
        <v>0</v>
      </c>
      <c r="M41" s="60"/>
      <c r="N41" s="67">
        <f t="shared" si="4"/>
        <v>0</v>
      </c>
      <c r="O41" s="23"/>
    </row>
    <row r="42" spans="1:15" s="20" customFormat="1" ht="18" customHeight="1">
      <c r="A42" s="62" t="s">
        <v>100</v>
      </c>
      <c r="B42" s="62"/>
      <c r="C42" s="64" t="s">
        <v>101</v>
      </c>
      <c r="D42" s="30" t="s">
        <v>28</v>
      </c>
      <c r="E42" s="18">
        <v>35</v>
      </c>
      <c r="F42" s="68">
        <v>12</v>
      </c>
      <c r="G42" s="56">
        <f t="shared" si="0"/>
        <v>420</v>
      </c>
      <c r="H42" s="57">
        <v>0</v>
      </c>
      <c r="I42" s="57">
        <f t="shared" si="1"/>
        <v>420</v>
      </c>
      <c r="J42" s="50">
        <v>0</v>
      </c>
      <c r="K42" s="65">
        <f t="shared" si="2"/>
        <v>420</v>
      </c>
      <c r="L42" s="66">
        <f t="shared" si="3"/>
        <v>12</v>
      </c>
      <c r="M42" s="60"/>
      <c r="N42" s="67">
        <f t="shared" si="4"/>
        <v>0</v>
      </c>
      <c r="O42" s="23"/>
    </row>
    <row r="43" spans="1:15" s="20" customFormat="1" ht="18" customHeight="1">
      <c r="A43" s="62" t="s">
        <v>102</v>
      </c>
      <c r="B43" s="63"/>
      <c r="C43" s="64" t="s">
        <v>103</v>
      </c>
      <c r="D43" s="30" t="s">
        <v>25</v>
      </c>
      <c r="E43" s="18">
        <v>868</v>
      </c>
      <c r="F43" s="68"/>
      <c r="G43" s="56">
        <f t="shared" si="0"/>
        <v>0</v>
      </c>
      <c r="H43" s="57">
        <v>0</v>
      </c>
      <c r="I43" s="57">
        <f t="shared" si="1"/>
        <v>0</v>
      </c>
      <c r="J43" s="50">
        <v>0</v>
      </c>
      <c r="K43" s="65">
        <f t="shared" si="2"/>
        <v>0</v>
      </c>
      <c r="L43" s="66">
        <f t="shared" si="3"/>
        <v>0</v>
      </c>
      <c r="M43" s="60"/>
      <c r="N43" s="67">
        <f t="shared" si="4"/>
        <v>0</v>
      </c>
      <c r="O43" s="23"/>
    </row>
    <row r="44" spans="1:15" s="20" customFormat="1" ht="18" customHeight="1">
      <c r="A44" s="62" t="s">
        <v>104</v>
      </c>
      <c r="B44" s="62"/>
      <c r="C44" s="64" t="s">
        <v>105</v>
      </c>
      <c r="D44" s="30" t="s">
        <v>25</v>
      </c>
      <c r="E44" s="18">
        <v>632</v>
      </c>
      <c r="F44" s="56"/>
      <c r="G44" s="56">
        <f t="shared" si="0"/>
        <v>0</v>
      </c>
      <c r="H44" s="57">
        <v>0</v>
      </c>
      <c r="I44" s="57">
        <f t="shared" si="1"/>
        <v>0</v>
      </c>
      <c r="J44" s="50">
        <v>0</v>
      </c>
      <c r="K44" s="65">
        <f t="shared" si="2"/>
        <v>0</v>
      </c>
      <c r="L44" s="66">
        <f t="shared" si="3"/>
        <v>0</v>
      </c>
      <c r="M44" s="60"/>
      <c r="N44" s="67">
        <f t="shared" si="4"/>
        <v>0</v>
      </c>
      <c r="O44" s="23"/>
    </row>
    <row r="45" spans="1:15" s="20" customFormat="1" ht="18" customHeight="1">
      <c r="A45" s="62" t="s">
        <v>106</v>
      </c>
      <c r="B45" s="62"/>
      <c r="C45" s="64" t="s">
        <v>107</v>
      </c>
      <c r="D45" s="30" t="s">
        <v>71</v>
      </c>
      <c r="E45" s="18">
        <v>1462</v>
      </c>
      <c r="F45" s="56"/>
      <c r="G45" s="56">
        <f t="shared" si="0"/>
        <v>0</v>
      </c>
      <c r="H45" s="57">
        <v>0</v>
      </c>
      <c r="I45" s="57">
        <f t="shared" si="1"/>
        <v>0</v>
      </c>
      <c r="J45" s="50">
        <v>0</v>
      </c>
      <c r="K45" s="65">
        <f t="shared" si="2"/>
        <v>0</v>
      </c>
      <c r="L45" s="66">
        <f t="shared" si="3"/>
        <v>0</v>
      </c>
      <c r="M45" s="60"/>
      <c r="N45" s="67">
        <f t="shared" si="4"/>
        <v>0</v>
      </c>
      <c r="O45" s="23"/>
    </row>
    <row r="46" spans="1:15" s="20" customFormat="1" ht="18" customHeight="1">
      <c r="A46" s="62" t="s">
        <v>108</v>
      </c>
      <c r="B46" s="62"/>
      <c r="C46" s="64" t="s">
        <v>109</v>
      </c>
      <c r="D46" s="30" t="s">
        <v>71</v>
      </c>
      <c r="E46" s="18">
        <v>274</v>
      </c>
      <c r="F46" s="56"/>
      <c r="G46" s="56">
        <f t="shared" si="0"/>
        <v>0</v>
      </c>
      <c r="H46" s="57">
        <v>0</v>
      </c>
      <c r="I46" s="57">
        <f t="shared" si="1"/>
        <v>0</v>
      </c>
      <c r="J46" s="50">
        <v>0</v>
      </c>
      <c r="K46" s="65">
        <f t="shared" si="2"/>
        <v>0</v>
      </c>
      <c r="L46" s="66">
        <f t="shared" si="3"/>
        <v>0</v>
      </c>
      <c r="M46" s="60"/>
      <c r="N46" s="67">
        <f t="shared" si="4"/>
        <v>0</v>
      </c>
      <c r="O46" s="23"/>
    </row>
    <row r="47" spans="1:15" s="20" customFormat="1" ht="18" customHeight="1">
      <c r="A47" s="62" t="s">
        <v>110</v>
      </c>
      <c r="B47" s="62"/>
      <c r="C47" s="64" t="s">
        <v>111</v>
      </c>
      <c r="D47" s="30" t="s">
        <v>71</v>
      </c>
      <c r="E47" s="18">
        <v>268</v>
      </c>
      <c r="F47" s="56"/>
      <c r="G47" s="56">
        <f t="shared" si="0"/>
        <v>0</v>
      </c>
      <c r="H47" s="57">
        <v>0</v>
      </c>
      <c r="I47" s="57">
        <f t="shared" si="1"/>
        <v>0</v>
      </c>
      <c r="J47" s="50">
        <v>0</v>
      </c>
      <c r="K47" s="65">
        <f t="shared" si="2"/>
        <v>0</v>
      </c>
      <c r="L47" s="66">
        <f t="shared" si="3"/>
        <v>0</v>
      </c>
      <c r="M47" s="60"/>
      <c r="N47" s="67">
        <f t="shared" si="4"/>
        <v>0</v>
      </c>
      <c r="O47" s="23"/>
    </row>
    <row r="48" spans="1:15" s="20" customFormat="1" ht="18" customHeight="1">
      <c r="A48" s="62" t="s">
        <v>112</v>
      </c>
      <c r="B48" s="62"/>
      <c r="C48" s="64" t="s">
        <v>113</v>
      </c>
      <c r="D48" s="30" t="s">
        <v>28</v>
      </c>
      <c r="E48" s="18">
        <v>6</v>
      </c>
      <c r="F48" s="68"/>
      <c r="G48" s="56">
        <f t="shared" si="0"/>
        <v>0</v>
      </c>
      <c r="H48" s="57">
        <v>0</v>
      </c>
      <c r="I48" s="57">
        <f t="shared" si="1"/>
        <v>0</v>
      </c>
      <c r="J48" s="50">
        <v>0</v>
      </c>
      <c r="K48" s="65">
        <f t="shared" si="2"/>
        <v>0</v>
      </c>
      <c r="L48" s="66">
        <f t="shared" si="3"/>
        <v>0</v>
      </c>
      <c r="M48" s="60"/>
      <c r="N48" s="67">
        <f t="shared" si="4"/>
        <v>0</v>
      </c>
      <c r="O48" s="23"/>
    </row>
    <row r="49" spans="1:15" s="20" customFormat="1" ht="18" customHeight="1">
      <c r="A49" s="62" t="s">
        <v>114</v>
      </c>
      <c r="B49" s="62"/>
      <c r="C49" s="64" t="s">
        <v>115</v>
      </c>
      <c r="D49" s="30" t="s">
        <v>25</v>
      </c>
      <c r="E49" s="18">
        <v>140</v>
      </c>
      <c r="F49" s="68"/>
      <c r="G49" s="56">
        <f t="shared" si="0"/>
        <v>0</v>
      </c>
      <c r="H49" s="57">
        <v>0</v>
      </c>
      <c r="I49" s="57">
        <f t="shared" si="1"/>
        <v>0</v>
      </c>
      <c r="J49" s="50">
        <v>0</v>
      </c>
      <c r="K49" s="65">
        <f t="shared" si="2"/>
        <v>0</v>
      </c>
      <c r="L49" s="66">
        <f t="shared" si="3"/>
        <v>0</v>
      </c>
      <c r="M49" s="60"/>
      <c r="N49" s="67">
        <f t="shared" si="4"/>
        <v>0</v>
      </c>
      <c r="O49" s="23"/>
    </row>
    <row r="50" spans="1:15" s="20" customFormat="1" ht="18" customHeight="1">
      <c r="A50" s="62" t="s">
        <v>116</v>
      </c>
      <c r="B50" s="62"/>
      <c r="C50" s="64" t="s">
        <v>117</v>
      </c>
      <c r="D50" s="30" t="s">
        <v>25</v>
      </c>
      <c r="E50" s="18">
        <v>910</v>
      </c>
      <c r="F50" s="68"/>
      <c r="G50" s="56">
        <f t="shared" si="0"/>
        <v>0</v>
      </c>
      <c r="H50" s="57">
        <v>0</v>
      </c>
      <c r="I50" s="57">
        <f t="shared" si="1"/>
        <v>0</v>
      </c>
      <c r="J50" s="50">
        <v>0</v>
      </c>
      <c r="K50" s="65">
        <f t="shared" si="2"/>
        <v>0</v>
      </c>
      <c r="L50" s="66">
        <f t="shared" si="3"/>
        <v>0</v>
      </c>
      <c r="M50" s="60"/>
      <c r="N50" s="67">
        <f t="shared" si="4"/>
        <v>0</v>
      </c>
      <c r="O50" s="23"/>
    </row>
    <row r="51" spans="1:15" s="20" customFormat="1" ht="18" customHeight="1">
      <c r="A51" s="62" t="s">
        <v>118</v>
      </c>
      <c r="B51" s="62"/>
      <c r="C51" s="64" t="s">
        <v>119</v>
      </c>
      <c r="D51" s="30" t="s">
        <v>17</v>
      </c>
      <c r="E51" s="18">
        <v>1</v>
      </c>
      <c r="F51" s="68">
        <v>2000</v>
      </c>
      <c r="G51" s="56">
        <f t="shared" si="0"/>
        <v>2000</v>
      </c>
      <c r="H51" s="57">
        <v>0</v>
      </c>
      <c r="I51" s="57">
        <f t="shared" si="1"/>
        <v>2000</v>
      </c>
      <c r="J51" s="50">
        <v>0</v>
      </c>
      <c r="K51" s="65">
        <f t="shared" si="2"/>
        <v>2000</v>
      </c>
      <c r="L51" s="66">
        <f t="shared" si="3"/>
        <v>2000</v>
      </c>
      <c r="M51" s="60"/>
      <c r="N51" s="67">
        <f t="shared" si="4"/>
        <v>0</v>
      </c>
      <c r="O51" s="23"/>
    </row>
    <row r="52" spans="1:15" s="22" customFormat="1">
      <c r="A52" s="62" t="s">
        <v>120</v>
      </c>
      <c r="B52" s="62"/>
      <c r="C52" s="64" t="s">
        <v>121</v>
      </c>
      <c r="D52" s="30" t="s">
        <v>71</v>
      </c>
      <c r="E52" s="18">
        <v>268</v>
      </c>
      <c r="F52" s="68"/>
      <c r="G52" s="56">
        <f t="shared" si="0"/>
        <v>0</v>
      </c>
      <c r="H52" s="57">
        <v>0</v>
      </c>
      <c r="I52" s="57">
        <f t="shared" si="1"/>
        <v>0</v>
      </c>
      <c r="J52" s="50">
        <v>0</v>
      </c>
      <c r="K52" s="65">
        <f t="shared" si="2"/>
        <v>0</v>
      </c>
      <c r="L52" s="66">
        <f t="shared" si="3"/>
        <v>0</v>
      </c>
      <c r="M52" s="60"/>
      <c r="N52" s="67">
        <f t="shared" si="4"/>
        <v>0</v>
      </c>
      <c r="O52" s="23"/>
    </row>
    <row r="53" spans="1:15" s="22" customFormat="1">
      <c r="A53" s="62" t="s">
        <v>122</v>
      </c>
      <c r="B53" s="62"/>
      <c r="C53" s="64" t="s">
        <v>123</v>
      </c>
      <c r="D53" s="30" t="s">
        <v>25</v>
      </c>
      <c r="E53" s="18">
        <v>158</v>
      </c>
      <c r="F53" s="56"/>
      <c r="G53" s="56">
        <f t="shared" si="0"/>
        <v>0</v>
      </c>
      <c r="H53" s="57">
        <v>0</v>
      </c>
      <c r="I53" s="57">
        <f t="shared" si="1"/>
        <v>0</v>
      </c>
      <c r="J53" s="50">
        <v>0</v>
      </c>
      <c r="K53" s="65">
        <f t="shared" si="2"/>
        <v>0</v>
      </c>
      <c r="L53" s="66">
        <f t="shared" si="3"/>
        <v>0</v>
      </c>
      <c r="M53" s="60"/>
      <c r="N53" s="67">
        <f t="shared" si="4"/>
        <v>0</v>
      </c>
      <c r="O53" s="23"/>
    </row>
    <row r="54" spans="1:15" s="22" customFormat="1">
      <c r="A54" s="62" t="s">
        <v>124</v>
      </c>
      <c r="B54" s="62"/>
      <c r="C54" s="64" t="s">
        <v>125</v>
      </c>
      <c r="D54" s="30" t="s">
        <v>28</v>
      </c>
      <c r="E54" s="18">
        <v>1</v>
      </c>
      <c r="F54" s="56">
        <v>10000</v>
      </c>
      <c r="G54" s="56">
        <f t="shared" si="0"/>
        <v>10000</v>
      </c>
      <c r="H54" s="57">
        <v>0</v>
      </c>
      <c r="I54" s="57">
        <f t="shared" si="1"/>
        <v>10000</v>
      </c>
      <c r="J54" s="50">
        <v>0</v>
      </c>
      <c r="K54" s="65">
        <f>+F54</f>
        <v>10000</v>
      </c>
      <c r="L54" s="66">
        <f t="shared" si="3"/>
        <v>10000</v>
      </c>
      <c r="M54" s="60">
        <v>10000</v>
      </c>
      <c r="N54" s="67">
        <f t="shared" si="4"/>
        <v>10000</v>
      </c>
      <c r="O54" s="23"/>
    </row>
    <row r="55" spans="1:15" s="22" customFormat="1">
      <c r="A55" s="62" t="s">
        <v>126</v>
      </c>
      <c r="B55" s="62"/>
      <c r="C55" s="64" t="s">
        <v>127</v>
      </c>
      <c r="D55" s="30" t="s">
        <v>25</v>
      </c>
      <c r="E55" s="18">
        <v>25</v>
      </c>
      <c r="F55" s="68"/>
      <c r="G55" s="56">
        <f t="shared" si="0"/>
        <v>0</v>
      </c>
      <c r="H55" s="57">
        <v>0</v>
      </c>
      <c r="I55" s="57">
        <f t="shared" si="1"/>
        <v>0</v>
      </c>
      <c r="J55" s="50">
        <v>0</v>
      </c>
      <c r="K55" s="65">
        <f t="shared" si="2"/>
        <v>0</v>
      </c>
      <c r="L55" s="66">
        <f t="shared" si="3"/>
        <v>0</v>
      </c>
      <c r="M55" s="60"/>
      <c r="N55" s="67">
        <f t="shared" si="4"/>
        <v>0</v>
      </c>
      <c r="O55" s="23"/>
    </row>
    <row r="56" spans="1:15" s="22" customFormat="1">
      <c r="A56" s="62" t="s">
        <v>128</v>
      </c>
      <c r="B56" s="62"/>
      <c r="C56" s="64" t="s">
        <v>129</v>
      </c>
      <c r="D56" s="30" t="s">
        <v>25</v>
      </c>
      <c r="E56" s="18">
        <v>75</v>
      </c>
      <c r="F56" s="68"/>
      <c r="G56" s="56">
        <f t="shared" si="0"/>
        <v>0</v>
      </c>
      <c r="H56" s="57">
        <v>0</v>
      </c>
      <c r="I56" s="57">
        <f t="shared" si="1"/>
        <v>0</v>
      </c>
      <c r="J56" s="50">
        <v>0</v>
      </c>
      <c r="K56" s="65">
        <f t="shared" si="2"/>
        <v>0</v>
      </c>
      <c r="L56" s="66">
        <f t="shared" si="3"/>
        <v>0</v>
      </c>
      <c r="M56" s="60"/>
      <c r="N56" s="67">
        <f t="shared" si="4"/>
        <v>0</v>
      </c>
      <c r="O56" s="23"/>
    </row>
    <row r="57" spans="1:15" s="22" customFormat="1">
      <c r="A57" s="62" t="s">
        <v>130</v>
      </c>
      <c r="B57" s="62"/>
      <c r="C57" s="64" t="s">
        <v>131</v>
      </c>
      <c r="D57" s="30" t="s">
        <v>28</v>
      </c>
      <c r="E57" s="18">
        <v>4</v>
      </c>
      <c r="F57" s="68"/>
      <c r="G57" s="56">
        <f t="shared" si="0"/>
        <v>0</v>
      </c>
      <c r="H57" s="57">
        <v>0</v>
      </c>
      <c r="I57" s="57">
        <f t="shared" si="1"/>
        <v>0</v>
      </c>
      <c r="J57" s="50">
        <v>0</v>
      </c>
      <c r="K57" s="65">
        <f t="shared" si="2"/>
        <v>0</v>
      </c>
      <c r="L57" s="66">
        <f t="shared" si="3"/>
        <v>0</v>
      </c>
      <c r="M57" s="60"/>
      <c r="N57" s="67">
        <f t="shared" si="4"/>
        <v>0</v>
      </c>
      <c r="O57" s="23"/>
    </row>
    <row r="58" spans="1:15" s="22" customFormat="1">
      <c r="A58" s="62" t="s">
        <v>132</v>
      </c>
      <c r="B58" s="62"/>
      <c r="C58" s="64" t="s">
        <v>133</v>
      </c>
      <c r="D58" s="30" t="s">
        <v>28</v>
      </c>
      <c r="E58" s="18">
        <v>3</v>
      </c>
      <c r="F58" s="56"/>
      <c r="G58" s="56">
        <f t="shared" si="0"/>
        <v>0</v>
      </c>
      <c r="H58" s="57">
        <v>0</v>
      </c>
      <c r="I58" s="57">
        <f t="shared" si="1"/>
        <v>0</v>
      </c>
      <c r="J58" s="50">
        <v>0</v>
      </c>
      <c r="K58" s="65">
        <f t="shared" si="2"/>
        <v>0</v>
      </c>
      <c r="L58" s="66">
        <f t="shared" si="3"/>
        <v>0</v>
      </c>
      <c r="M58" s="60"/>
      <c r="N58" s="67">
        <f t="shared" si="4"/>
        <v>0</v>
      </c>
      <c r="O58" s="23"/>
    </row>
    <row r="59" spans="1:15" s="22" customFormat="1">
      <c r="A59" s="62" t="s">
        <v>134</v>
      </c>
      <c r="B59" s="63"/>
      <c r="C59" s="64" t="s">
        <v>135</v>
      </c>
      <c r="D59" s="30" t="s">
        <v>25</v>
      </c>
      <c r="E59" s="18">
        <v>430</v>
      </c>
      <c r="F59" s="56"/>
      <c r="G59" s="56">
        <f t="shared" si="0"/>
        <v>0</v>
      </c>
      <c r="H59" s="57">
        <v>0</v>
      </c>
      <c r="I59" s="57">
        <f t="shared" si="1"/>
        <v>0</v>
      </c>
      <c r="J59" s="50">
        <v>0</v>
      </c>
      <c r="K59" s="65">
        <f t="shared" si="2"/>
        <v>0</v>
      </c>
      <c r="L59" s="66">
        <f t="shared" si="3"/>
        <v>0</v>
      </c>
      <c r="M59" s="60"/>
      <c r="N59" s="67">
        <f t="shared" si="4"/>
        <v>0</v>
      </c>
      <c r="O59" s="23"/>
    </row>
    <row r="60" spans="1:15" s="22" customFormat="1">
      <c r="A60" s="62" t="s">
        <v>136</v>
      </c>
      <c r="B60" s="62"/>
      <c r="C60" s="64" t="s">
        <v>137</v>
      </c>
      <c r="D60" s="30" t="s">
        <v>28</v>
      </c>
      <c r="E60" s="18">
        <v>2</v>
      </c>
      <c r="F60" s="68"/>
      <c r="G60" s="56">
        <f t="shared" si="0"/>
        <v>0</v>
      </c>
      <c r="H60" s="57">
        <v>0</v>
      </c>
      <c r="I60" s="57">
        <f t="shared" si="1"/>
        <v>0</v>
      </c>
      <c r="J60" s="50">
        <v>0</v>
      </c>
      <c r="K60" s="65">
        <f t="shared" si="2"/>
        <v>0</v>
      </c>
      <c r="L60" s="66">
        <f t="shared" si="3"/>
        <v>0</v>
      </c>
      <c r="M60" s="60"/>
      <c r="N60" s="67">
        <f t="shared" si="4"/>
        <v>0</v>
      </c>
      <c r="O60" s="23"/>
    </row>
    <row r="61" spans="1:15" s="22" customFormat="1">
      <c r="A61" s="62" t="s">
        <v>138</v>
      </c>
      <c r="B61" s="69"/>
      <c r="C61" s="64" t="s">
        <v>139</v>
      </c>
      <c r="D61" s="30" t="s">
        <v>28</v>
      </c>
      <c r="E61" s="18">
        <v>0.03</v>
      </c>
      <c r="F61" s="56"/>
      <c r="G61" s="56">
        <f t="shared" si="0"/>
        <v>0</v>
      </c>
      <c r="H61" s="57">
        <v>0</v>
      </c>
      <c r="I61" s="57">
        <f t="shared" si="1"/>
        <v>0</v>
      </c>
      <c r="J61" s="50">
        <v>0</v>
      </c>
      <c r="K61" s="65">
        <f t="shared" si="2"/>
        <v>0</v>
      </c>
      <c r="L61" s="66">
        <f t="shared" si="3"/>
        <v>0</v>
      </c>
      <c r="M61" s="60"/>
      <c r="N61" s="67">
        <f t="shared" si="4"/>
        <v>0</v>
      </c>
      <c r="O61" s="23"/>
    </row>
    <row r="62" spans="1:15" s="22" customFormat="1">
      <c r="A62" s="62" t="s">
        <v>140</v>
      </c>
      <c r="B62" s="69"/>
      <c r="C62" s="64" t="s">
        <v>141</v>
      </c>
      <c r="D62" s="30" t="s">
        <v>25</v>
      </c>
      <c r="E62" s="18">
        <v>150</v>
      </c>
      <c r="F62" s="56"/>
      <c r="G62" s="56">
        <f t="shared" si="0"/>
        <v>0</v>
      </c>
      <c r="H62" s="57">
        <v>0</v>
      </c>
      <c r="I62" s="57">
        <f t="shared" si="1"/>
        <v>0</v>
      </c>
      <c r="J62" s="50">
        <v>0</v>
      </c>
      <c r="K62" s="65">
        <f t="shared" si="2"/>
        <v>0</v>
      </c>
      <c r="L62" s="66">
        <f t="shared" si="3"/>
        <v>0</v>
      </c>
      <c r="M62" s="60"/>
      <c r="N62" s="67">
        <f t="shared" si="4"/>
        <v>0</v>
      </c>
      <c r="O62" s="23"/>
    </row>
    <row r="63" spans="1:15" s="22" customFormat="1">
      <c r="A63" s="62" t="s">
        <v>142</v>
      </c>
      <c r="B63" s="69"/>
      <c r="C63" s="64" t="s">
        <v>143</v>
      </c>
      <c r="D63" s="30" t="s">
        <v>17</v>
      </c>
      <c r="E63" s="18">
        <v>1</v>
      </c>
      <c r="F63" s="56"/>
      <c r="G63" s="56">
        <f t="shared" si="0"/>
        <v>0</v>
      </c>
      <c r="H63" s="57">
        <v>0</v>
      </c>
      <c r="I63" s="57">
        <f t="shared" si="1"/>
        <v>0</v>
      </c>
      <c r="J63" s="50">
        <v>0</v>
      </c>
      <c r="K63" s="65">
        <f t="shared" si="2"/>
        <v>0</v>
      </c>
      <c r="L63" s="66">
        <f t="shared" si="3"/>
        <v>0</v>
      </c>
      <c r="M63" s="60"/>
      <c r="N63" s="67">
        <f t="shared" si="4"/>
        <v>0</v>
      </c>
      <c r="O63" s="23"/>
    </row>
    <row r="64" spans="1:15" s="22" customFormat="1">
      <c r="A64" s="62" t="s">
        <v>144</v>
      </c>
      <c r="B64" s="69"/>
      <c r="C64" s="64" t="s">
        <v>145</v>
      </c>
      <c r="D64" s="30" t="s">
        <v>146</v>
      </c>
      <c r="E64" s="18">
        <v>72</v>
      </c>
      <c r="F64" s="56"/>
      <c r="G64" s="56">
        <f t="shared" si="0"/>
        <v>0</v>
      </c>
      <c r="H64" s="57">
        <v>0</v>
      </c>
      <c r="I64" s="57">
        <f t="shared" si="1"/>
        <v>0</v>
      </c>
      <c r="J64" s="50">
        <v>0</v>
      </c>
      <c r="K64" s="65">
        <f t="shared" si="2"/>
        <v>0</v>
      </c>
      <c r="L64" s="66">
        <f t="shared" si="3"/>
        <v>0</v>
      </c>
      <c r="M64" s="60"/>
      <c r="N64" s="67">
        <f t="shared" si="4"/>
        <v>0</v>
      </c>
      <c r="O64" s="23"/>
    </row>
    <row r="65" spans="1:15" s="22" customFormat="1">
      <c r="A65" s="62" t="s">
        <v>147</v>
      </c>
      <c r="B65" s="69"/>
      <c r="C65" s="64" t="s">
        <v>148</v>
      </c>
      <c r="D65" s="30" t="s">
        <v>17</v>
      </c>
      <c r="E65" s="18">
        <v>1</v>
      </c>
      <c r="F65" s="56"/>
      <c r="G65" s="56">
        <f t="shared" si="0"/>
        <v>0</v>
      </c>
      <c r="H65" s="57">
        <v>0</v>
      </c>
      <c r="I65" s="57">
        <f t="shared" si="1"/>
        <v>0</v>
      </c>
      <c r="J65" s="50">
        <v>0</v>
      </c>
      <c r="K65" s="65">
        <f t="shared" si="2"/>
        <v>0</v>
      </c>
      <c r="L65" s="66">
        <f t="shared" si="3"/>
        <v>0</v>
      </c>
      <c r="M65" s="60"/>
      <c r="N65" s="67">
        <f t="shared" si="4"/>
        <v>0</v>
      </c>
      <c r="O65" s="23"/>
    </row>
    <row r="66" spans="1:15" s="22" customFormat="1">
      <c r="A66" s="62" t="s">
        <v>149</v>
      </c>
      <c r="B66" s="69"/>
      <c r="C66" s="64" t="s">
        <v>150</v>
      </c>
      <c r="D66" s="30" t="s">
        <v>28</v>
      </c>
      <c r="E66" s="18">
        <v>1</v>
      </c>
      <c r="F66" s="56">
        <v>1600</v>
      </c>
      <c r="G66" s="56">
        <f t="shared" si="0"/>
        <v>1600</v>
      </c>
      <c r="H66" s="57">
        <v>0</v>
      </c>
      <c r="I66" s="57">
        <f t="shared" si="1"/>
        <v>1600</v>
      </c>
      <c r="J66" s="50">
        <v>0</v>
      </c>
      <c r="K66" s="65">
        <f t="shared" si="2"/>
        <v>1600</v>
      </c>
      <c r="L66" s="66">
        <f t="shared" si="3"/>
        <v>1600</v>
      </c>
      <c r="M66" s="60"/>
      <c r="N66" s="67">
        <f t="shared" si="4"/>
        <v>0</v>
      </c>
      <c r="O66" s="23"/>
    </row>
    <row r="67" spans="1:15" s="22" customFormat="1">
      <c r="A67" s="62" t="s">
        <v>151</v>
      </c>
      <c r="B67" s="69"/>
      <c r="C67" s="64" t="s">
        <v>152</v>
      </c>
      <c r="D67" s="30" t="s">
        <v>17</v>
      </c>
      <c r="E67" s="18">
        <v>1</v>
      </c>
      <c r="F67" s="56"/>
      <c r="G67" s="56">
        <f t="shared" ref="G67:G77" si="6">+E67*F67</f>
        <v>0</v>
      </c>
      <c r="H67" s="57">
        <v>0</v>
      </c>
      <c r="I67" s="57">
        <f t="shared" ref="I67:I81" si="7">+G67+H67</f>
        <v>0</v>
      </c>
      <c r="J67" s="50">
        <v>0</v>
      </c>
      <c r="K67" s="65">
        <f t="shared" si="2"/>
        <v>0</v>
      </c>
      <c r="L67" s="66">
        <f t="shared" si="3"/>
        <v>0</v>
      </c>
      <c r="M67" s="60"/>
      <c r="N67" s="67">
        <f t="shared" si="4"/>
        <v>0</v>
      </c>
      <c r="O67" s="23"/>
    </row>
    <row r="68" spans="1:15" s="22" customFormat="1">
      <c r="A68" s="62" t="s">
        <v>153</v>
      </c>
      <c r="B68" s="69"/>
      <c r="C68" s="64" t="s">
        <v>154</v>
      </c>
      <c r="D68" s="30" t="s">
        <v>17</v>
      </c>
      <c r="E68" s="18">
        <v>1</v>
      </c>
      <c r="F68" s="56"/>
      <c r="G68" s="56">
        <f t="shared" si="6"/>
        <v>0</v>
      </c>
      <c r="H68" s="57">
        <v>0</v>
      </c>
      <c r="I68" s="57">
        <f t="shared" si="7"/>
        <v>0</v>
      </c>
      <c r="J68" s="50">
        <v>0</v>
      </c>
      <c r="K68" s="65">
        <f t="shared" ref="K68" si="8">+I68*(1+J68)</f>
        <v>0</v>
      </c>
      <c r="L68" s="66">
        <f t="shared" ref="L68:L81" si="9">+K68/E68</f>
        <v>0</v>
      </c>
      <c r="M68" s="60"/>
      <c r="N68" s="67">
        <f t="shared" si="4"/>
        <v>0</v>
      </c>
      <c r="O68" s="23"/>
    </row>
    <row r="69" spans="1:15" s="22" customFormat="1">
      <c r="A69" s="62" t="s">
        <v>155</v>
      </c>
      <c r="B69" s="69"/>
      <c r="C69" s="64" t="s">
        <v>156</v>
      </c>
      <c r="D69" s="30" t="s">
        <v>28</v>
      </c>
      <c r="E69" s="18">
        <v>1</v>
      </c>
      <c r="F69" s="56">
        <v>1000</v>
      </c>
      <c r="G69" s="56">
        <f t="shared" si="6"/>
        <v>1000</v>
      </c>
      <c r="H69" s="57">
        <v>0</v>
      </c>
      <c r="I69" s="57">
        <f t="shared" si="7"/>
        <v>1000</v>
      </c>
      <c r="J69" s="50">
        <v>0</v>
      </c>
      <c r="K69" s="65">
        <f t="shared" ref="K69:K72" si="10">+F69</f>
        <v>1000</v>
      </c>
      <c r="L69" s="66">
        <f t="shared" si="9"/>
        <v>1000</v>
      </c>
      <c r="M69" s="60"/>
      <c r="N69" s="67">
        <f t="shared" ref="N69:N81" si="11">+M69*E69</f>
        <v>0</v>
      </c>
      <c r="O69" s="23"/>
    </row>
    <row r="70" spans="1:15" s="22" customFormat="1">
      <c r="A70" s="62" t="s">
        <v>157</v>
      </c>
      <c r="B70" s="69"/>
      <c r="C70" s="64" t="s">
        <v>158</v>
      </c>
      <c r="D70" s="30" t="s">
        <v>28</v>
      </c>
      <c r="E70" s="18">
        <v>1</v>
      </c>
      <c r="F70" s="56">
        <v>5</v>
      </c>
      <c r="G70" s="56">
        <f t="shared" si="6"/>
        <v>5</v>
      </c>
      <c r="H70" s="57">
        <v>0</v>
      </c>
      <c r="I70" s="57">
        <f t="shared" si="7"/>
        <v>5</v>
      </c>
      <c r="J70" s="50">
        <v>0</v>
      </c>
      <c r="K70" s="65">
        <f t="shared" si="10"/>
        <v>5</v>
      </c>
      <c r="L70" s="66">
        <f t="shared" si="9"/>
        <v>5</v>
      </c>
      <c r="M70" s="60">
        <v>5</v>
      </c>
      <c r="N70" s="67">
        <f t="shared" si="11"/>
        <v>5</v>
      </c>
      <c r="O70" s="23"/>
    </row>
    <row r="71" spans="1:15" s="22" customFormat="1">
      <c r="A71" s="62" t="s">
        <v>159</v>
      </c>
      <c r="B71" s="69"/>
      <c r="C71" s="64" t="s">
        <v>160</v>
      </c>
      <c r="D71" s="30" t="s">
        <v>17</v>
      </c>
      <c r="E71" s="18">
        <v>1</v>
      </c>
      <c r="F71" s="56">
        <v>-1</v>
      </c>
      <c r="G71" s="56">
        <f t="shared" si="6"/>
        <v>-1</v>
      </c>
      <c r="H71" s="57">
        <v>0</v>
      </c>
      <c r="I71" s="57">
        <f t="shared" si="7"/>
        <v>-1</v>
      </c>
      <c r="J71" s="50">
        <v>0</v>
      </c>
      <c r="K71" s="65">
        <f t="shared" si="10"/>
        <v>-1</v>
      </c>
      <c r="L71" s="66">
        <f t="shared" si="9"/>
        <v>-1</v>
      </c>
      <c r="M71" s="60">
        <v>-1</v>
      </c>
      <c r="N71" s="67">
        <f t="shared" si="11"/>
        <v>-1</v>
      </c>
      <c r="O71" s="23"/>
    </row>
    <row r="72" spans="1:15" s="22" customFormat="1">
      <c r="A72" s="62" t="s">
        <v>161</v>
      </c>
      <c r="B72" s="69"/>
      <c r="C72" s="64" t="s">
        <v>162</v>
      </c>
      <c r="D72" s="30" t="s">
        <v>17</v>
      </c>
      <c r="E72" s="18">
        <v>1</v>
      </c>
      <c r="F72" s="56">
        <v>-1</v>
      </c>
      <c r="G72" s="56">
        <f t="shared" si="6"/>
        <v>-1</v>
      </c>
      <c r="H72" s="57">
        <v>0</v>
      </c>
      <c r="I72" s="57">
        <f t="shared" si="7"/>
        <v>-1</v>
      </c>
      <c r="J72" s="50">
        <v>0</v>
      </c>
      <c r="K72" s="65">
        <f t="shared" si="10"/>
        <v>-1</v>
      </c>
      <c r="L72" s="66">
        <f t="shared" si="9"/>
        <v>-1</v>
      </c>
      <c r="M72" s="60">
        <v>-1</v>
      </c>
      <c r="N72" s="67">
        <f t="shared" si="11"/>
        <v>-1</v>
      </c>
      <c r="O72" s="23"/>
    </row>
    <row r="73" spans="1:15" s="22" customFormat="1">
      <c r="A73" s="62" t="s">
        <v>163</v>
      </c>
      <c r="B73" s="69"/>
      <c r="C73" s="64" t="s">
        <v>164</v>
      </c>
      <c r="D73" s="30" t="s">
        <v>17</v>
      </c>
      <c r="E73" s="18">
        <v>1</v>
      </c>
      <c r="F73" s="56">
        <v>1000</v>
      </c>
      <c r="G73" s="56">
        <f t="shared" si="6"/>
        <v>1000</v>
      </c>
      <c r="H73" s="57">
        <v>0</v>
      </c>
      <c r="I73" s="57">
        <f t="shared" si="7"/>
        <v>1000</v>
      </c>
      <c r="J73" s="50">
        <v>0</v>
      </c>
      <c r="K73" s="65">
        <f t="shared" ref="K73:K81" si="12">+I73*(1+J73)</f>
        <v>1000</v>
      </c>
      <c r="L73" s="66">
        <f t="shared" si="9"/>
        <v>1000</v>
      </c>
      <c r="M73" s="60"/>
      <c r="N73" s="67">
        <f t="shared" si="11"/>
        <v>0</v>
      </c>
      <c r="O73" s="23"/>
    </row>
    <row r="74" spans="1:15" s="22" customFormat="1">
      <c r="A74" s="62" t="s">
        <v>165</v>
      </c>
      <c r="B74" s="69"/>
      <c r="C74" s="64" t="s">
        <v>166</v>
      </c>
      <c r="D74" s="30" t="s">
        <v>71</v>
      </c>
      <c r="E74" s="18">
        <v>150</v>
      </c>
      <c r="F74" s="56"/>
      <c r="G74" s="56">
        <f t="shared" si="6"/>
        <v>0</v>
      </c>
      <c r="H74" s="57">
        <v>0</v>
      </c>
      <c r="I74" s="57">
        <f t="shared" si="7"/>
        <v>0</v>
      </c>
      <c r="J74" s="50">
        <v>0</v>
      </c>
      <c r="K74" s="65">
        <f t="shared" si="12"/>
        <v>0</v>
      </c>
      <c r="L74" s="66">
        <f t="shared" si="9"/>
        <v>0</v>
      </c>
      <c r="M74" s="60"/>
      <c r="N74" s="67">
        <f t="shared" si="11"/>
        <v>0</v>
      </c>
      <c r="O74" s="23"/>
    </row>
    <row r="75" spans="1:15" s="22" customFormat="1">
      <c r="A75" s="62" t="s">
        <v>167</v>
      </c>
      <c r="B75" s="69"/>
      <c r="C75" s="64" t="s">
        <v>168</v>
      </c>
      <c r="D75" s="30" t="s">
        <v>17</v>
      </c>
      <c r="E75" s="18">
        <v>1</v>
      </c>
      <c r="F75" s="56"/>
      <c r="G75" s="56">
        <f t="shared" si="6"/>
        <v>0</v>
      </c>
      <c r="H75" s="57">
        <v>0</v>
      </c>
      <c r="I75" s="57">
        <f t="shared" si="7"/>
        <v>0</v>
      </c>
      <c r="J75" s="50">
        <v>0</v>
      </c>
      <c r="K75" s="65">
        <f t="shared" si="12"/>
        <v>0</v>
      </c>
      <c r="L75" s="66">
        <f t="shared" si="9"/>
        <v>0</v>
      </c>
      <c r="M75" s="60"/>
      <c r="N75" s="67">
        <f t="shared" si="11"/>
        <v>0</v>
      </c>
      <c r="O75" s="23"/>
    </row>
    <row r="76" spans="1:15" s="22" customFormat="1">
      <c r="A76" s="62" t="s">
        <v>169</v>
      </c>
      <c r="B76" s="69"/>
      <c r="C76" s="64" t="s">
        <v>170</v>
      </c>
      <c r="D76" s="30" t="s">
        <v>17</v>
      </c>
      <c r="E76" s="18">
        <v>1</v>
      </c>
      <c r="F76" s="56"/>
      <c r="G76" s="56">
        <f t="shared" si="6"/>
        <v>0</v>
      </c>
      <c r="H76" s="57">
        <v>0</v>
      </c>
      <c r="I76" s="57">
        <f t="shared" si="7"/>
        <v>0</v>
      </c>
      <c r="J76" s="50">
        <v>0</v>
      </c>
      <c r="K76" s="65">
        <f t="shared" si="12"/>
        <v>0</v>
      </c>
      <c r="L76" s="66">
        <f t="shared" si="9"/>
        <v>0</v>
      </c>
      <c r="M76" s="60"/>
      <c r="N76" s="67">
        <f t="shared" si="11"/>
        <v>0</v>
      </c>
      <c r="O76" s="23"/>
    </row>
    <row r="77" spans="1:15" s="22" customFormat="1">
      <c r="A77" s="62"/>
      <c r="B77" s="69"/>
      <c r="C77" s="64"/>
      <c r="D77" s="30"/>
      <c r="E77" s="18"/>
      <c r="F77" s="56"/>
      <c r="G77" s="56">
        <f t="shared" si="6"/>
        <v>0</v>
      </c>
      <c r="H77" s="57">
        <v>0</v>
      </c>
      <c r="I77" s="57">
        <f t="shared" si="7"/>
        <v>0</v>
      </c>
      <c r="J77" s="50">
        <v>0</v>
      </c>
      <c r="K77" s="65">
        <f t="shared" si="12"/>
        <v>0</v>
      </c>
      <c r="L77" s="66" t="e">
        <f t="shared" si="9"/>
        <v>#DIV/0!</v>
      </c>
      <c r="M77" s="60"/>
      <c r="N77" s="67">
        <f t="shared" si="11"/>
        <v>0</v>
      </c>
      <c r="O77" s="23"/>
    </row>
    <row r="78" spans="1:15" s="22" customFormat="1">
      <c r="A78" s="62"/>
      <c r="B78" s="69"/>
      <c r="C78" s="64"/>
      <c r="D78" s="30"/>
      <c r="E78" s="18"/>
      <c r="F78" s="56"/>
      <c r="G78" s="56">
        <f t="shared" ref="G78:G80" si="13">+E78*F78</f>
        <v>0</v>
      </c>
      <c r="H78" s="57">
        <v>0</v>
      </c>
      <c r="I78" s="57">
        <f t="shared" si="7"/>
        <v>0</v>
      </c>
      <c r="J78" s="50">
        <v>0</v>
      </c>
      <c r="K78" s="65">
        <f t="shared" si="12"/>
        <v>0</v>
      </c>
      <c r="L78" s="66" t="e">
        <f t="shared" si="9"/>
        <v>#DIV/0!</v>
      </c>
      <c r="M78" s="70"/>
      <c r="N78" s="67">
        <f t="shared" si="11"/>
        <v>0</v>
      </c>
      <c r="O78" s="23"/>
    </row>
    <row r="79" spans="1:15" s="22" customFormat="1">
      <c r="A79" s="62"/>
      <c r="B79" s="69"/>
      <c r="C79" s="64"/>
      <c r="D79" s="30"/>
      <c r="E79" s="18"/>
      <c r="F79" s="56"/>
      <c r="G79" s="56">
        <f t="shared" si="13"/>
        <v>0</v>
      </c>
      <c r="H79" s="57">
        <v>0</v>
      </c>
      <c r="I79" s="57">
        <f t="shared" si="7"/>
        <v>0</v>
      </c>
      <c r="J79" s="50">
        <v>0</v>
      </c>
      <c r="K79" s="65">
        <f t="shared" si="12"/>
        <v>0</v>
      </c>
      <c r="L79" s="66" t="e">
        <f t="shared" si="9"/>
        <v>#DIV/0!</v>
      </c>
      <c r="M79" s="70"/>
      <c r="N79" s="67">
        <f t="shared" si="11"/>
        <v>0</v>
      </c>
      <c r="O79" s="23"/>
    </row>
    <row r="80" spans="1:15" s="22" customFormat="1">
      <c r="A80" s="71"/>
      <c r="B80" s="72"/>
      <c r="C80" s="73"/>
      <c r="D80" s="31"/>
      <c r="E80" s="32"/>
      <c r="F80" s="74"/>
      <c r="G80" s="75">
        <f t="shared" si="13"/>
        <v>0</v>
      </c>
      <c r="H80" s="57">
        <v>0</v>
      </c>
      <c r="I80" s="57">
        <f t="shared" si="7"/>
        <v>0</v>
      </c>
      <c r="J80" s="50">
        <v>0</v>
      </c>
      <c r="K80" s="65">
        <f t="shared" si="12"/>
        <v>0</v>
      </c>
      <c r="L80" s="66" t="e">
        <f t="shared" si="9"/>
        <v>#DIV/0!</v>
      </c>
      <c r="M80" s="60"/>
      <c r="N80" s="67">
        <f t="shared" si="11"/>
        <v>0</v>
      </c>
      <c r="O80" s="23"/>
    </row>
    <row r="81" spans="1:15" s="22" customFormat="1" ht="15.75" thickBot="1">
      <c r="A81" s="71"/>
      <c r="B81" s="72"/>
      <c r="C81" s="73"/>
      <c r="D81" s="31"/>
      <c r="E81" s="32"/>
      <c r="F81" s="76"/>
      <c r="G81" s="76">
        <f t="shared" ref="G81" si="14">+E81*F81</f>
        <v>0</v>
      </c>
      <c r="H81" s="57">
        <v>0</v>
      </c>
      <c r="I81" s="57">
        <f t="shared" si="7"/>
        <v>0</v>
      </c>
      <c r="J81" s="51">
        <v>0</v>
      </c>
      <c r="K81" s="65">
        <f t="shared" si="12"/>
        <v>0</v>
      </c>
      <c r="L81" s="66" t="e">
        <f t="shared" si="9"/>
        <v>#DIV/0!</v>
      </c>
      <c r="M81" s="77"/>
      <c r="N81" s="67">
        <f t="shared" si="11"/>
        <v>0</v>
      </c>
      <c r="O81" s="23"/>
    </row>
    <row r="82" spans="1:15" s="22" customFormat="1" ht="19.5" thickBot="1">
      <c r="A82" s="33"/>
      <c r="B82" s="34"/>
      <c r="C82" s="35"/>
      <c r="D82" s="36"/>
      <c r="E82" s="36"/>
      <c r="F82" s="36"/>
      <c r="G82" s="36"/>
      <c r="H82" s="36"/>
      <c r="I82" s="36"/>
      <c r="J82" s="36"/>
      <c r="K82" s="36"/>
      <c r="L82" s="36"/>
      <c r="M82" s="37" t="s">
        <v>171</v>
      </c>
      <c r="N82" s="38">
        <f>SUM(N3:N81)</f>
        <v>25623</v>
      </c>
    </row>
    <row r="83" spans="1:15" s="22" customFormat="1"/>
    <row r="84" spans="1:15">
      <c r="A84" s="11"/>
      <c r="B84" s="11"/>
      <c r="C84" s="12"/>
      <c r="D84" s="13"/>
      <c r="E84" s="14"/>
      <c r="F84" s="7"/>
      <c r="G84" s="7"/>
      <c r="H84" s="7"/>
      <c r="I84" s="7"/>
      <c r="J84" s="15"/>
      <c r="K84" s="7"/>
      <c r="L84" s="7"/>
      <c r="M84" s="7"/>
      <c r="N84" s="16"/>
    </row>
    <row r="86" spans="1:15" ht="21">
      <c r="K86" s="78" t="s">
        <v>14</v>
      </c>
      <c r="L86" s="78"/>
      <c r="M86" s="17" t="s">
        <v>172</v>
      </c>
      <c r="N86" s="47">
        <f>+N82</f>
        <v>25623</v>
      </c>
    </row>
    <row r="87" spans="1:15">
      <c r="G87" s="48"/>
      <c r="K87" s="1"/>
      <c r="L87" s="9"/>
      <c r="M87" s="9"/>
      <c r="N87" s="8"/>
    </row>
    <row r="88" spans="1:15">
      <c r="G88" s="48"/>
      <c r="L88" s="9"/>
      <c r="M88" s="9"/>
      <c r="N88" s="9"/>
    </row>
    <row r="89" spans="1:15">
      <c r="G89" s="48"/>
      <c r="K89" s="1"/>
      <c r="L89" s="9"/>
      <c r="M89" s="9"/>
      <c r="N89" s="8"/>
    </row>
    <row r="90" spans="1:15">
      <c r="G90" s="48"/>
      <c r="L90" s="9"/>
      <c r="M90" s="9"/>
      <c r="N90" s="8"/>
    </row>
    <row r="91" spans="1:15">
      <c r="G91" s="48"/>
      <c r="K91" s="1"/>
      <c r="L91" s="9"/>
      <c r="M91" s="9"/>
      <c r="N91" s="8"/>
    </row>
    <row r="92" spans="1:15">
      <c r="G92" s="48"/>
      <c r="L92" s="9"/>
      <c r="M92" s="9"/>
      <c r="N92" s="8"/>
    </row>
    <row r="93" spans="1:15">
      <c r="G93" s="48"/>
      <c r="K93" s="1"/>
      <c r="L93" s="9"/>
      <c r="M93" s="9"/>
      <c r="N93" s="8"/>
    </row>
    <row r="94" spans="1:15">
      <c r="G94" s="48"/>
    </row>
  </sheetData>
  <mergeCells count="1">
    <mergeCell ref="K86:L86"/>
  </mergeCells>
  <pageMargins left="0.7" right="0" top="0.75" bottom="0.75" header="0.3" footer="0.3"/>
  <pageSetup paperSize="17" scale="8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BSmart</dc:creator>
  <cp:keywords/>
  <dc:description/>
  <cp:lastModifiedBy>Astle, Sheldon</cp:lastModifiedBy>
  <cp:revision/>
  <dcterms:created xsi:type="dcterms:W3CDTF">2013-01-08T15:55:24Z</dcterms:created>
  <dcterms:modified xsi:type="dcterms:W3CDTF">2024-11-20T18:25:47Z</dcterms:modified>
  <cp:category/>
  <cp:contentStatus/>
</cp:coreProperties>
</file>