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ople\#Estimating Competition\Estimating Competition\Estimating Comp 2022\5 - Bid Propoal Worksheet\"/>
    </mc:Choice>
  </mc:AlternateContent>
  <xr:revisionPtr revIDLastSave="0" documentId="13_ncr:1_{60745136-1FA8-4B66-8B01-6AB9CCC379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d Proposal Worksheet" sheetId="4" r:id="rId1"/>
  </sheets>
  <definedNames>
    <definedName name="_xlnm.Print_Area" localSheetId="0">'Bid Proposal Worksheet'!$A$1:$N$157</definedName>
    <definedName name="_xlnm.Print_Titles" localSheetId="0">'Bid Proposal Worksheet'!$1:$1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2" i="4" l="1"/>
  <c r="N119" i="4"/>
  <c r="N153" i="4"/>
  <c r="G107" i="4"/>
  <c r="L148" i="4"/>
  <c r="L139" i="4"/>
  <c r="N118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40" i="4"/>
  <c r="L141" i="4"/>
  <c r="L142" i="4"/>
  <c r="L143" i="4"/>
  <c r="L144" i="4"/>
  <c r="L145" i="4"/>
  <c r="L146" i="4"/>
  <c r="L147" i="4"/>
  <c r="L149" i="4"/>
  <c r="L150" i="4"/>
  <c r="L151" i="4"/>
  <c r="L15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8" i="4"/>
  <c r="G109" i="4"/>
  <c r="G110" i="4"/>
  <c r="G111" i="4"/>
  <c r="G112" i="4"/>
  <c r="G113" i="4"/>
  <c r="G114" i="4"/>
  <c r="G115" i="4"/>
  <c r="G116" i="4"/>
  <c r="G117" i="4"/>
  <c r="G118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N156" i="4" l="1"/>
  <c r="L61" i="4" l="1"/>
  <c r="N61" i="4"/>
  <c r="G65" i="4"/>
  <c r="L65" i="4"/>
  <c r="N65" i="4"/>
  <c r="L66" i="4"/>
  <c r="N66" i="4"/>
  <c r="L67" i="4"/>
  <c r="N67" i="4"/>
  <c r="L68" i="4"/>
  <c r="N68" i="4"/>
  <c r="L69" i="4"/>
  <c r="N69" i="4"/>
  <c r="L70" i="4"/>
  <c r="N70" i="4"/>
  <c r="L71" i="4"/>
  <c r="N71" i="4"/>
  <c r="L72" i="4"/>
  <c r="N72" i="4"/>
  <c r="L73" i="4"/>
  <c r="N73" i="4"/>
  <c r="L74" i="4"/>
  <c r="N74" i="4"/>
  <c r="L75" i="4"/>
  <c r="N75" i="4"/>
  <c r="L76" i="4"/>
  <c r="N76" i="4"/>
  <c r="L77" i="4"/>
  <c r="N77" i="4"/>
  <c r="L78" i="4"/>
  <c r="N78" i="4"/>
  <c r="L79" i="4"/>
  <c r="N79" i="4"/>
  <c r="L80" i="4"/>
  <c r="N80" i="4"/>
  <c r="L81" i="4"/>
  <c r="N81" i="4"/>
  <c r="L82" i="4"/>
  <c r="N82" i="4"/>
  <c r="L83" i="4"/>
  <c r="N83" i="4"/>
  <c r="L84" i="4"/>
  <c r="N84" i="4"/>
  <c r="L85" i="4"/>
  <c r="N85" i="4"/>
  <c r="L86" i="4"/>
  <c r="N86" i="4"/>
  <c r="L87" i="4"/>
  <c r="N87" i="4"/>
  <c r="L88" i="4"/>
  <c r="N88" i="4"/>
  <c r="L89" i="4"/>
  <c r="N89" i="4"/>
  <c r="L90" i="4"/>
  <c r="N90" i="4"/>
  <c r="L91" i="4"/>
  <c r="N91" i="4"/>
  <c r="L92" i="4"/>
  <c r="N92" i="4"/>
  <c r="L93" i="4"/>
  <c r="N93" i="4"/>
  <c r="L94" i="4"/>
  <c r="N94" i="4"/>
  <c r="L95" i="4"/>
  <c r="N95" i="4"/>
  <c r="L96" i="4"/>
  <c r="N96" i="4"/>
  <c r="L97" i="4"/>
  <c r="N97" i="4"/>
  <c r="L98" i="4"/>
  <c r="N98" i="4"/>
  <c r="L99" i="4"/>
  <c r="N99" i="4"/>
  <c r="L100" i="4"/>
  <c r="N100" i="4"/>
  <c r="L101" i="4"/>
  <c r="N101" i="4"/>
  <c r="L102" i="4"/>
  <c r="N102" i="4"/>
  <c r="L103" i="4"/>
  <c r="N103" i="4"/>
  <c r="L104" i="4"/>
  <c r="N104" i="4"/>
  <c r="L105" i="4"/>
  <c r="N105" i="4"/>
  <c r="L106" i="4"/>
  <c r="N106" i="4"/>
  <c r="L107" i="4"/>
  <c r="N107" i="4"/>
  <c r="L108" i="4"/>
  <c r="N108" i="4"/>
  <c r="L109" i="4"/>
  <c r="N109" i="4"/>
  <c r="L110" i="4"/>
  <c r="N110" i="4"/>
  <c r="L111" i="4"/>
  <c r="N111" i="4"/>
  <c r="L112" i="4"/>
  <c r="N112" i="4"/>
  <c r="L113" i="4"/>
  <c r="N113" i="4"/>
  <c r="L114" i="4"/>
  <c r="N114" i="4"/>
  <c r="L115" i="4"/>
  <c r="N115" i="4"/>
  <c r="L116" i="4"/>
  <c r="N116" i="4"/>
  <c r="L117" i="4"/>
  <c r="N117" i="4"/>
  <c r="L118" i="4"/>
  <c r="G122" i="4"/>
  <c r="L122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L3" i="4" l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N60" i="4" l="1"/>
  <c r="L53" i="4"/>
  <c r="L52" i="4"/>
  <c r="N52" i="4"/>
  <c r="N53" i="4"/>
  <c r="L54" i="4"/>
  <c r="N54" i="4"/>
  <c r="L55" i="4"/>
  <c r="N55" i="4"/>
  <c r="L56" i="4"/>
  <c r="N56" i="4"/>
  <c r="N57" i="4"/>
  <c r="L58" i="4"/>
  <c r="N58" i="4"/>
  <c r="L59" i="4"/>
  <c r="N59" i="4"/>
  <c r="L60" i="4"/>
  <c r="L57" i="4" l="1"/>
  <c r="G3" i="4" l="1"/>
  <c r="N3" i="4"/>
  <c r="N51" i="4" l="1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L42" i="4" l="1"/>
  <c r="L29" i="4"/>
  <c r="L28" i="4"/>
  <c r="L11" i="4"/>
  <c r="L24" i="4"/>
  <c r="L44" i="4"/>
  <c r="L16" i="4"/>
  <c r="L4" i="4"/>
  <c r="L33" i="4"/>
  <c r="L38" i="4"/>
  <c r="L21" i="4"/>
  <c r="L23" i="4"/>
  <c r="L34" i="4"/>
  <c r="L41" i="4"/>
  <c r="L37" i="4"/>
  <c r="L10" i="4"/>
  <c r="L17" i="4"/>
  <c r="L30" i="4"/>
  <c r="L13" i="4"/>
  <c r="L50" i="4"/>
  <c r="L32" i="4"/>
  <c r="L45" i="4"/>
  <c r="L18" i="4"/>
  <c r="L25" i="4"/>
  <c r="L46" i="4"/>
  <c r="L12" i="4"/>
  <c r="L9" i="4"/>
  <c r="L39" i="4"/>
  <c r="L22" i="4"/>
  <c r="L5" i="4"/>
  <c r="L40" i="4"/>
  <c r="L26" i="4"/>
  <c r="L19" i="4"/>
  <c r="L7" i="4"/>
  <c r="L49" i="4"/>
  <c r="L27" i="4"/>
  <c r="L43" i="4"/>
  <c r="L20" i="4"/>
  <c r="L48" i="4"/>
  <c r="L31" i="4"/>
  <c r="L14" i="4"/>
  <c r="L36" i="4"/>
  <c r="L35" i="4"/>
  <c r="L51" i="4"/>
  <c r="L47" i="4"/>
  <c r="L15" i="4"/>
  <c r="L8" i="4"/>
  <c r="L6" i="4" l="1"/>
</calcChain>
</file>

<file path=xl/sharedStrings.xml><?xml version="1.0" encoding="utf-8"?>
<sst xmlns="http://schemas.openxmlformats.org/spreadsheetml/2006/main" count="457" uniqueCount="245">
  <si>
    <t>Item #</t>
  </si>
  <si>
    <t>Description</t>
  </si>
  <si>
    <t>Unit</t>
  </si>
  <si>
    <t>Quantity</t>
  </si>
  <si>
    <t>Unit Cost</t>
  </si>
  <si>
    <t>Direct Cost</t>
  </si>
  <si>
    <t>Indirect Cost</t>
  </si>
  <si>
    <t>Subtotal Costs</t>
  </si>
  <si>
    <t>Margin %</t>
  </si>
  <si>
    <t>Total</t>
  </si>
  <si>
    <t>Balanced Bid Unit Price</t>
  </si>
  <si>
    <t>Bid Unit Price</t>
  </si>
  <si>
    <t>Bid Amount</t>
  </si>
  <si>
    <t>LS</t>
  </si>
  <si>
    <t>EA</t>
  </si>
  <si>
    <t>LF</t>
  </si>
  <si>
    <t>SY</t>
  </si>
  <si>
    <t>CY</t>
  </si>
  <si>
    <t>SF</t>
  </si>
  <si>
    <t>TOTAL BID PRICE</t>
  </si>
  <si>
    <t>MOBILIZATION</t>
  </si>
  <si>
    <t>Item Code</t>
  </si>
  <si>
    <t>SUBTOTAL</t>
  </si>
  <si>
    <t>Base Bid</t>
  </si>
  <si>
    <t>C-105-1</t>
  </si>
  <si>
    <t>C-106-1</t>
  </si>
  <si>
    <t>P-101-1</t>
  </si>
  <si>
    <t>P-101-2</t>
  </si>
  <si>
    <t>P-152-1</t>
  </si>
  <si>
    <t>P-152-2</t>
  </si>
  <si>
    <t>P-152-3</t>
  </si>
  <si>
    <t>P-152-4</t>
  </si>
  <si>
    <t>P-152-5</t>
  </si>
  <si>
    <t>P-201S-1</t>
  </si>
  <si>
    <t>P-209-1</t>
  </si>
  <si>
    <t>P-403-1</t>
  </si>
  <si>
    <t>P-403-2</t>
  </si>
  <si>
    <t>P-501-1</t>
  </si>
  <si>
    <t>P-620-1</t>
  </si>
  <si>
    <t>P-620-2</t>
  </si>
  <si>
    <t>P-620-3</t>
  </si>
  <si>
    <t>P-620-4</t>
  </si>
  <si>
    <t>P-620-5</t>
  </si>
  <si>
    <t>P-620-6</t>
  </si>
  <si>
    <t>P-620-7</t>
  </si>
  <si>
    <t>P-620-8</t>
  </si>
  <si>
    <t>P-620-9</t>
  </si>
  <si>
    <t>P-620-10</t>
  </si>
  <si>
    <t>P-621-5.1</t>
  </si>
  <si>
    <t>T-908-1</t>
  </si>
  <si>
    <t>T-908-2</t>
  </si>
  <si>
    <t>L-108-1</t>
  </si>
  <si>
    <t>L-108-2</t>
  </si>
  <si>
    <t>L-110-1</t>
  </si>
  <si>
    <t>L-110-2</t>
  </si>
  <si>
    <t>L-110-3</t>
  </si>
  <si>
    <t>L-110-4</t>
  </si>
  <si>
    <t>L-110-5</t>
  </si>
  <si>
    <t>L-110-11</t>
  </si>
  <si>
    <t>L-115-1</t>
  </si>
  <si>
    <t>L-125-1</t>
  </si>
  <si>
    <t>L-125-2</t>
  </si>
  <si>
    <t>L-125-3</t>
  </si>
  <si>
    <t>L-128-1</t>
  </si>
  <si>
    <t>L-128-2</t>
  </si>
  <si>
    <t>L-128-3</t>
  </si>
  <si>
    <t>L-146-1</t>
  </si>
  <si>
    <t>L-146-2</t>
  </si>
  <si>
    <t>L-146-3</t>
  </si>
  <si>
    <t>L-146-4</t>
  </si>
  <si>
    <t>L-146-5</t>
  </si>
  <si>
    <t>L-146-6</t>
  </si>
  <si>
    <t>L-146-7</t>
  </si>
  <si>
    <t>L-146-8</t>
  </si>
  <si>
    <t>L-146-9</t>
  </si>
  <si>
    <t>L-146-10</t>
  </si>
  <si>
    <t>L-146-11</t>
  </si>
  <si>
    <t>L-146-12</t>
  </si>
  <si>
    <t>L-146-13</t>
  </si>
  <si>
    <t>L-146-14</t>
  </si>
  <si>
    <t>L-146-15</t>
  </si>
  <si>
    <t>L-146-16</t>
  </si>
  <si>
    <t>13410A</t>
  </si>
  <si>
    <t>AIRPORT SAFETY &amp; SECURITY</t>
  </si>
  <si>
    <t>RMV BIT. PAVMENT SECTION (2-6")</t>
  </si>
  <si>
    <t>RMV PAVE SEC (15"-20" PCCP &amp; 6"-8" ATPB/CTB)</t>
  </si>
  <si>
    <t>UNCLASSIFIED EXCAVATION &amp; EXPORT</t>
  </si>
  <si>
    <t>UNCLASSIFIED EXCAVATION &amp; EMBANKMENT</t>
  </si>
  <si>
    <t>EXCAVATION &amp; EMBANKMENT OF UNSUT. MATL. (C)</t>
  </si>
  <si>
    <t>SUBGRADE/SUBBASE PREPARATION</t>
  </si>
  <si>
    <t>ASPHALT TREATED PERMEABLE BASE (P-201) (6")</t>
  </si>
  <si>
    <t>AGG BASE COURSE (P-209) (6")</t>
  </si>
  <si>
    <t>HMA PAVEMENT (P-403) (6")</t>
  </si>
  <si>
    <t>HMA BASE (P-403) (6")</t>
  </si>
  <si>
    <t>PCCP (P-501) (17")</t>
  </si>
  <si>
    <t>AIRFIELD STRIPING REMOVALS</t>
  </si>
  <si>
    <t>AIRFIELD STRIPING REMOVALS (C)</t>
  </si>
  <si>
    <t>THERMO RUNWAY HOLD POS SURF PAINTED SIGN RMV</t>
  </si>
  <si>
    <t>AIRFIELD STRIPING CLEANING</t>
  </si>
  <si>
    <t>PERMANENT REFLECTIVE AIRFIELD PAVE MARKINGS</t>
  </si>
  <si>
    <t>MISC. PERMANENT REFLECTIVE AIRFIELD PAVE MARK (C)</t>
  </si>
  <si>
    <t>PERMANENT NON-REFLECTIVE AIRFIELD PAVE MARK</t>
  </si>
  <si>
    <t>MISC. PERMANENT NON- REFLEC AIRFIELD PAVE MARK (C)</t>
  </si>
  <si>
    <t>THERMO RUNWAY HOLD POS SURF PAINTED SIGN</t>
  </si>
  <si>
    <t>THERMO. TAXIWAY DIRECTIONAL MARKING</t>
  </si>
  <si>
    <t>GROOVING</t>
  </si>
  <si>
    <t>RMV/STOCKPILE/RESET EXISTING SURF ROCK (3-6")</t>
  </si>
  <si>
    <t>IMPORT &amp; PLACE SURFACE ROCK (3")</t>
  </si>
  <si>
    <t>1-1/C NO.8 AWG,5KV,L-824C CABLE</t>
  </si>
  <si>
    <t>1-1/C NO.6 AWG,600V,L-824C CABLE</t>
  </si>
  <si>
    <t>2W-3" FAA DUCTBANK</t>
  </si>
  <si>
    <t>2W-4" FAA DUCTBANK</t>
  </si>
  <si>
    <t>4W-3" FAA DUCTBANK</t>
  </si>
  <si>
    <t>4W-4" FAA DUCTBANK</t>
  </si>
  <si>
    <t>1W-2" AFL CONC ENCASED ELECT CONDUIT IN NEW PCC</t>
  </si>
  <si>
    <t>6W-2" FAA DUCTBANK</t>
  </si>
  <si>
    <t>4' BY 4' BY 4' ELECTRICAL HANDHOLE - AIRCRAFT RATE</t>
  </si>
  <si>
    <t>3-MOD LIGHTED SIGN(L) ON EXISTING FOUNDATION</t>
  </si>
  <si>
    <t>PANEL (ANY LENGTH) ON EXISTING SIGN (FOR MAG VAR)</t>
  </si>
  <si>
    <t>L-868B BASE CAN W/ EXTENSION</t>
  </si>
  <si>
    <t>DEMOLITION &amp; REMOVAL OF ELECTRICAL WORK</t>
  </si>
  <si>
    <t>TEMPORARY AIRFIELD ELECTRICAL WORK</t>
  </si>
  <si>
    <t>MISC. AIRFIELD ELECTRICAL WORK</t>
  </si>
  <si>
    <t>RW 16R MALSR THRESHOLD BAR</t>
  </si>
  <si>
    <t>RW 16R MALSR STATION 2, 4, 6 &amp; 8</t>
  </si>
  <si>
    <t>RW 16R MALSR STATION 10</t>
  </si>
  <si>
    <t>RW 16R MALSR STATION 12</t>
  </si>
  <si>
    <t>RW 16R MALSR STATION 14</t>
  </si>
  <si>
    <t>RW 16R MALSR STATION 16,18 &amp; 20</t>
  </si>
  <si>
    <t>RW 16R MALSR STATION 22</t>
  </si>
  <si>
    <t>RW 16R MALSR STATION 24</t>
  </si>
  <si>
    <t>RW 34L MALSR THRESHOLD BAR</t>
  </si>
  <si>
    <t>RW 34L MALSR STATION 2, 4, 6, 8, 10 &amp; 12</t>
  </si>
  <si>
    <t>RW 34L MALSR STATION 14</t>
  </si>
  <si>
    <t>RW 34L MALSR STATION 16, 18 &amp; 20</t>
  </si>
  <si>
    <t>RW 34L MALSR STATION 22 &amp; 24</t>
  </si>
  <si>
    <t>MALSR 16R WIRING, DU CABINET &amp; ASSO CONN</t>
  </si>
  <si>
    <t>MALSR 34L WIRING, DU CABINET &amp; ASSO CONN</t>
  </si>
  <si>
    <t>MALSR MISC. WORK (BOTH ENDS)</t>
  </si>
  <si>
    <t>ALCS MODIFICATIONS</t>
  </si>
  <si>
    <t>Base Bid - Subtotal</t>
  </si>
  <si>
    <t>C-105-2</t>
  </si>
  <si>
    <t>D-705-1</t>
  </si>
  <si>
    <t>D-751-1</t>
  </si>
  <si>
    <t>D-751-2</t>
  </si>
  <si>
    <t>D-751-3</t>
  </si>
  <si>
    <t>D-751-4</t>
  </si>
  <si>
    <t>L-110-6</t>
  </si>
  <si>
    <t>L-110-7</t>
  </si>
  <si>
    <t>L-110-8</t>
  </si>
  <si>
    <t>L-110-9</t>
  </si>
  <si>
    <t>L-110-10</t>
  </si>
  <si>
    <t>L-115-2</t>
  </si>
  <si>
    <t>L-125-4</t>
  </si>
  <si>
    <t>L-125-5</t>
  </si>
  <si>
    <t>L-125-6</t>
  </si>
  <si>
    <t>L-125-7</t>
  </si>
  <si>
    <t>L-125-8</t>
  </si>
  <si>
    <t>L-125-9</t>
  </si>
  <si>
    <t>L-125-10</t>
  </si>
  <si>
    <t>L-125-11</t>
  </si>
  <si>
    <t>L-125-12</t>
  </si>
  <si>
    <t>L-125-13</t>
  </si>
  <si>
    <t>L-125-14</t>
  </si>
  <si>
    <t>L-125-15</t>
  </si>
  <si>
    <t>L-125-16</t>
  </si>
  <si>
    <t>L-125-20</t>
  </si>
  <si>
    <t>L-125-21</t>
  </si>
  <si>
    <t>L-128-4</t>
  </si>
  <si>
    <t>L-150-1</t>
  </si>
  <si>
    <t>L-150-2</t>
  </si>
  <si>
    <t>L-150-3</t>
  </si>
  <si>
    <t>L-150-4</t>
  </si>
  <si>
    <t>L-150-5</t>
  </si>
  <si>
    <t>L-150-6</t>
  </si>
  <si>
    <t>DEMOB &amp; REMOB FOR WINTER SHUTDOWN (C)</t>
  </si>
  <si>
    <t>RMV BIT. PAVEMENT SECTION (2-6")</t>
  </si>
  <si>
    <t>UNDERDRAIN RESTORATION</t>
  </si>
  <si>
    <t>RMV DROP INLET</t>
  </si>
  <si>
    <t>CONSTRUCT AIRCRAFT RATED DROP INLET (36" X 70")</t>
  </si>
  <si>
    <t>BURIED STRUCTURE MONUMENT</t>
  </si>
  <si>
    <t>ADJUST CLEANOUT TO GRADE</t>
  </si>
  <si>
    <t>1-1/C NO. 8 AWG, 5 KV, L-824C CABLE</t>
  </si>
  <si>
    <t>1-1/C NO. 6 AWG, 600V, GROUND CABLE</t>
  </si>
  <si>
    <t>1W-2" AFL CONC ENC ELEC COND IN NEW PCC</t>
  </si>
  <si>
    <t>1W-2" AFL CONC ENC ELEC COND IN NEW AC SHLDR</t>
  </si>
  <si>
    <t>1W-2" AFL CONC ENC ELEC COND IN NON PAVED</t>
  </si>
  <si>
    <t>4W-4" AFL  DUCTBANK</t>
  </si>
  <si>
    <t>6W-4" AFL  DUCTBANK</t>
  </si>
  <si>
    <t>2W-4" AFL DUCTBANK</t>
  </si>
  <si>
    <t>ELECTRICAL HANDHOLE/JUNC. STRUC. ELEV. ADJU. (C)</t>
  </si>
  <si>
    <t>L-867B BASE CAN</t>
  </si>
  <si>
    <t>L-867D JUNCTION CAN WITH COVER PLATE</t>
  </si>
  <si>
    <t>L-862E RUNWAY END/THRESHOLD LIGHT</t>
  </si>
  <si>
    <t>L-862 RUNWAY ELEVATED EDGE LIGHT</t>
  </si>
  <si>
    <t>L-850C RUNWAY INPAVEMENT EDGE LIGHT</t>
  </si>
  <si>
    <t>L-861T(L) TAXIWAY ELEVATED EDGE LIGHT</t>
  </si>
  <si>
    <t>REINSTALL L-804 ELEVATED RUNWAY GUARD LIGHT</t>
  </si>
  <si>
    <t>L-853 RETROFLECTIVE MARKER</t>
  </si>
  <si>
    <t>RDL (L) SIGN ON NEW FOUNDATION</t>
  </si>
  <si>
    <t>1-MOD LIGHTED SIGN (L) ON NEW FOUNDATION</t>
  </si>
  <si>
    <t>2-MOD LIGHTED SIGN (L) ON NEW FOUNDATION</t>
  </si>
  <si>
    <t>3-MOD LIGHTED SIGN (L) ON NEW FOUNDATION</t>
  </si>
  <si>
    <t>4-MOD LIGHTED SIGN (L) ON NEW FOUNDATION</t>
  </si>
  <si>
    <t>ADDITIONAL COST (FURNISH L-862)(L) LED RUNWAY LGHT</t>
  </si>
  <si>
    <t>REINSTALL END PAVEMENT OR ELEV. RNWY EDGE LIGHT</t>
  </si>
  <si>
    <t>DEMO AND REM OF ELECT WORK</t>
  </si>
  <si>
    <t>TEMP AIRFIELD ELECT WORK FOR WINTER SHUTDOWN (C)</t>
  </si>
  <si>
    <t>RUNWAY 16L LED PAPI &amp; FOUNDATION</t>
  </si>
  <si>
    <t>RUNWAY 34R LED PAPI &amp; FOUNDATION</t>
  </si>
  <si>
    <t>INSTALL RUNWAY 16R QUATRZ OR LED PAPI &amp; FNDTN</t>
  </si>
  <si>
    <t>INSTALL RUNWAY 34L QUATRZ OR LED PAPI &amp; FNDTN</t>
  </si>
  <si>
    <t>ADDITONAL COSTS TO FURNISH L-880 (L 16R LED PAPI)</t>
  </si>
  <si>
    <t>ADDITONAL COSTS TO FURNISH L-880 (L 34L LED PAPI)</t>
  </si>
  <si>
    <t>P-209-2</t>
  </si>
  <si>
    <t>T-908-4</t>
  </si>
  <si>
    <t>T-908-5</t>
  </si>
  <si>
    <t>T-908-6</t>
  </si>
  <si>
    <t>L-125-17</t>
  </si>
  <si>
    <t>L-125-18</t>
  </si>
  <si>
    <t>L-125-19</t>
  </si>
  <si>
    <t>L-132-1</t>
  </si>
  <si>
    <t>L-132-2</t>
  </si>
  <si>
    <t>L-132-3</t>
  </si>
  <si>
    <t>L-132-4</t>
  </si>
  <si>
    <t>Bid Alternate #1</t>
  </si>
  <si>
    <t>Bid Alternate #2</t>
  </si>
  <si>
    <t>Bid Alternate #1 - Subtotal</t>
  </si>
  <si>
    <t>AGG BASE LEVELING COURSE (P-209) (C)</t>
  </si>
  <si>
    <t>NET CHANGE TO PROCESS, CRUSH, USE ONSITE PCC (BASE</t>
  </si>
  <si>
    <t>NET CHANGE TO PROCESS, CRUSH, USE ONSITE PCC ALT 1</t>
  </si>
  <si>
    <t>NET CHANGE TO PROCESS, CRUSH, USE ONSITE PCC ALT 7</t>
  </si>
  <si>
    <t>1-1/C NO. 8 AWG, 5 KV, L-824C CABLE (PROJECT AREA)</t>
  </si>
  <si>
    <t>1-1/C NO. 6 AWG,  600V GROUND WIRE</t>
  </si>
  <si>
    <t>L-850A(L) RUNWAY CENTERLINE LIGHT</t>
  </si>
  <si>
    <t>L-852D(L) TAXIWAY CENTERLINE UNIDIRECTIONAL LIGHT</t>
  </si>
  <si>
    <t>L-852D(L) TAXIWAY CENTERLINE BIDIRECTIONAL LIGHT</t>
  </si>
  <si>
    <t>INSTALL RPU ENCLOSURE &amp; ELECTRONICS INSTALLATION</t>
  </si>
  <si>
    <t>INSTALL SURFACE SCAN SENSOR CABLE - TYPE V</t>
  </si>
  <si>
    <t>INSTALL PAVEMENT SURFACE SENSOR SYSTEM</t>
  </si>
  <si>
    <t>FURN SURFACE SCAN SENSORS, CABLE,RPU EQUIP</t>
  </si>
  <si>
    <t>Bid Alternate #2 - Subtotal</t>
  </si>
  <si>
    <t>TN</t>
  </si>
  <si>
    <t>Base Bid, Alt #1, Alt #2</t>
  </si>
  <si>
    <t xml:space="preserve">DISPOSAL OF CONTAMINATED MATL.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</si>
</sst>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9" fontId="0" fillId="2" borderId="6" xfId="3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 applyProtection="1">
      <alignment vertical="center"/>
      <protection locked="0"/>
    </xf>
    <xf numFmtId="164" fontId="0" fillId="2" borderId="12" xfId="0" applyNumberFormat="1" applyFill="1" applyBorder="1" applyAlignment="1" applyProtection="1">
      <alignment vertical="center"/>
      <protection locked="0"/>
    </xf>
    <xf numFmtId="164" fontId="0" fillId="2" borderId="8" xfId="0" applyNumberForma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vertical="center"/>
      <protection locked="0"/>
    </xf>
    <xf numFmtId="10" fontId="0" fillId="2" borderId="0" xfId="0" applyNumberFormat="1" applyFill="1" applyBorder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64" fontId="0" fillId="2" borderId="16" xfId="0" applyNumberFormat="1" applyFill="1" applyBorder="1" applyAlignment="1" applyProtection="1">
      <alignment vertical="center"/>
    </xf>
    <xf numFmtId="44" fontId="3" fillId="2" borderId="14" xfId="2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3" fillId="2" borderId="14" xfId="0" applyFont="1" applyFill="1" applyBorder="1" applyProtection="1"/>
    <xf numFmtId="43" fontId="3" fillId="2" borderId="15" xfId="1" applyFont="1" applyFill="1" applyBorder="1" applyAlignment="1" applyProtection="1">
      <alignment horizontal="center"/>
    </xf>
    <xf numFmtId="4" fontId="3" fillId="2" borderId="13" xfId="2" applyNumberFormat="1" applyFon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43" fontId="3" fillId="2" borderId="0" xfId="1" applyFont="1" applyFill="1" applyBorder="1" applyAlignment="1" applyProtection="1">
      <alignment horizontal="center"/>
    </xf>
    <xf numFmtId="4" fontId="3" fillId="2" borderId="0" xfId="2" applyNumberFormat="1" applyFont="1" applyFill="1" applyBorder="1" applyAlignment="1" applyProtection="1">
      <alignment horizontal="center"/>
    </xf>
    <xf numFmtId="44" fontId="3" fillId="2" borderId="0" xfId="2" applyFont="1" applyFill="1" applyBorder="1" applyProtection="1">
      <protection locked="0"/>
    </xf>
    <xf numFmtId="9" fontId="0" fillId="2" borderId="0" xfId="3" applyFont="1" applyFill="1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</xf>
    <xf numFmtId="164" fontId="0" fillId="2" borderId="16" xfId="0" applyNumberFormat="1" applyFill="1" applyBorder="1" applyAlignment="1" applyProtection="1">
      <alignment vertical="center"/>
      <protection locked="0"/>
    </xf>
    <xf numFmtId="9" fontId="0" fillId="2" borderId="23" xfId="3" applyFont="1" applyFill="1" applyBorder="1" applyAlignment="1" applyProtection="1">
      <alignment vertical="center"/>
      <protection locked="0"/>
    </xf>
    <xf numFmtId="164" fontId="0" fillId="2" borderId="24" xfId="0" applyNumberFormat="1" applyFill="1" applyBorder="1" applyAlignment="1" applyProtection="1">
      <alignment vertical="center"/>
      <protection locked="0"/>
    </xf>
    <xf numFmtId="164" fontId="0" fillId="2" borderId="25" xfId="0" applyNumberFormat="1" applyFill="1" applyBorder="1" applyAlignment="1" applyProtection="1">
      <alignment vertical="center"/>
      <protection locked="0"/>
    </xf>
    <xf numFmtId="164" fontId="0" fillId="2" borderId="26" xfId="0" applyNumberFormat="1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164" fontId="0" fillId="2" borderId="27" xfId="0" applyNumberFormat="1" applyFill="1" applyBorder="1" applyAlignment="1" applyProtection="1">
      <alignment vertical="center"/>
      <protection locked="0"/>
    </xf>
    <xf numFmtId="0" fontId="7" fillId="0" borderId="28" xfId="0" applyFont="1" applyBorder="1" applyAlignment="1">
      <alignment horizontal="center"/>
    </xf>
    <xf numFmtId="164" fontId="6" fillId="2" borderId="1" xfId="0" applyNumberFormat="1" applyFont="1" applyFill="1" applyBorder="1" applyAlignment="1" applyProtection="1">
      <alignment vertical="center"/>
    </xf>
    <xf numFmtId="43" fontId="3" fillId="2" borderId="29" xfId="1" applyFont="1" applyFill="1" applyBorder="1" applyAlignment="1" applyProtection="1">
      <alignment horizontal="center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43" fontId="3" fillId="2" borderId="31" xfId="1" applyFont="1" applyFill="1" applyBorder="1" applyAlignment="1" applyProtection="1">
      <alignment horizontal="center"/>
    </xf>
    <xf numFmtId="43" fontId="3" fillId="2" borderId="8" xfId="1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44" fontId="8" fillId="0" borderId="16" xfId="4" applyFont="1" applyFill="1" applyBorder="1" applyProtection="1">
      <protection locked="0"/>
    </xf>
    <xf numFmtId="44" fontId="3" fillId="0" borderId="16" xfId="4" applyFont="1" applyFill="1" applyBorder="1" applyAlignment="1">
      <alignment horizontal="center"/>
    </xf>
    <xf numFmtId="44" fontId="3" fillId="0" borderId="1" xfId="4" applyFont="1" applyFill="1" applyBorder="1" applyAlignment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7" fillId="3" borderId="28" xfId="0" applyFont="1" applyFill="1" applyBorder="1" applyAlignment="1">
      <alignment horizontal="center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3" fontId="3" fillId="3" borderId="15" xfId="1" applyFont="1" applyFill="1" applyBorder="1" applyAlignment="1" applyProtection="1"/>
    <xf numFmtId="43" fontId="3" fillId="3" borderId="29" xfId="1" applyFont="1" applyFill="1" applyBorder="1" applyAlignment="1" applyProtection="1"/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164" fontId="1" fillId="3" borderId="16" xfId="0" applyNumberFormat="1" applyFont="1" applyFill="1" applyBorder="1" applyProtection="1"/>
    <xf numFmtId="164" fontId="5" fillId="3" borderId="16" xfId="0" applyNumberFormat="1" applyFont="1" applyFill="1" applyBorder="1" applyProtection="1"/>
  </cellXfs>
  <cellStyles count="6">
    <cellStyle name="Comma" xfId="1" builtinId="3"/>
    <cellStyle name="Comma 2 2" xfId="5" xr:uid="{DCE26057-ECF7-4CCA-A56A-69242AF3E944}"/>
    <cellStyle name="Currency" xfId="2" builtinId="4"/>
    <cellStyle name="Currency 2 2" xfId="4" xr:uid="{2F45C5C2-A999-48A0-8284-534354679664}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6"/>
  <sheetViews>
    <sheetView tabSelected="1" view="pageBreakPreview" zoomScale="85" zoomScaleNormal="100" zoomScaleSheetLayoutView="85" zoomScalePageLayoutView="70" workbookViewId="0">
      <pane xSplit="1" ySplit="1" topLeftCell="C23" activePane="bottomRight" state="frozen"/>
      <selection pane="topRight" activeCell="B1" sqref="B1"/>
      <selection pane="bottomLeft" activeCell="A2" sqref="A2"/>
      <selection pane="bottomRight" activeCell="K65" sqref="K65"/>
    </sheetView>
  </sheetViews>
  <sheetFormatPr defaultColWidth="9.109375" defaultRowHeight="14.4" x14ac:dyDescent="0.3"/>
  <cols>
    <col min="1" max="1" width="6.88671875" style="18" customWidth="1"/>
    <col min="2" max="2" width="10" style="18" bestFit="1" customWidth="1"/>
    <col min="3" max="3" width="85.6640625" style="2" bestFit="1" customWidth="1"/>
    <col min="4" max="4" width="8.6640625" style="19" customWidth="1"/>
    <col min="5" max="5" width="12.5546875" style="19" customWidth="1"/>
    <col min="6" max="6" width="14.33203125" style="18" bestFit="1" customWidth="1"/>
    <col min="7" max="7" width="18.6640625" style="18" bestFit="1" customWidth="1"/>
    <col min="8" max="8" width="17.88671875" style="18" customWidth="1"/>
    <col min="9" max="9" width="18" style="18" bestFit="1" customWidth="1"/>
    <col min="10" max="10" width="14.5546875" style="18" bestFit="1" customWidth="1"/>
    <col min="11" max="11" width="19.33203125" style="20" bestFit="1" customWidth="1"/>
    <col min="12" max="12" width="28.109375" style="20" bestFit="1" customWidth="1"/>
    <col min="13" max="13" width="30.33203125" style="18" customWidth="1"/>
    <col min="14" max="14" width="25.33203125" style="31" bestFit="1" customWidth="1"/>
    <col min="15" max="16" width="9.109375" style="18"/>
    <col min="17" max="17" width="18.109375" style="18" bestFit="1" customWidth="1"/>
    <col min="18" max="18" width="13.5546875" style="18" customWidth="1"/>
    <col min="19" max="16384" width="9.109375" style="18"/>
  </cols>
  <sheetData>
    <row r="1" spans="1:18" s="13" customFormat="1" ht="36.75" customHeight="1" thickBot="1" x14ac:dyDescent="0.35">
      <c r="A1" s="21" t="s">
        <v>0</v>
      </c>
      <c r="B1" s="21" t="s">
        <v>21</v>
      </c>
      <c r="C1" s="1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9" t="s">
        <v>8</v>
      </c>
      <c r="K1" s="10" t="s">
        <v>9</v>
      </c>
      <c r="L1" s="11" t="s">
        <v>10</v>
      </c>
      <c r="M1" s="12" t="s">
        <v>11</v>
      </c>
      <c r="N1" s="30" t="s">
        <v>12</v>
      </c>
    </row>
    <row r="2" spans="1:18" s="13" customFormat="1" ht="18" x14ac:dyDescent="0.3">
      <c r="A2" s="39"/>
      <c r="B2" s="39"/>
      <c r="C2" s="40" t="s">
        <v>23</v>
      </c>
      <c r="D2" s="41"/>
      <c r="E2" s="41"/>
      <c r="F2" s="41"/>
      <c r="G2" s="42"/>
      <c r="H2" s="42"/>
      <c r="I2" s="42"/>
      <c r="J2" s="43"/>
      <c r="K2" s="44"/>
      <c r="L2" s="45"/>
      <c r="M2" s="46"/>
      <c r="N2" s="47"/>
    </row>
    <row r="3" spans="1:18" s="53" customFormat="1" ht="18" customHeight="1" x14ac:dyDescent="0.3">
      <c r="A3" s="24">
        <v>1</v>
      </c>
      <c r="B3" s="25" t="s">
        <v>24</v>
      </c>
      <c r="C3" s="26" t="s">
        <v>20</v>
      </c>
      <c r="D3" s="27" t="s">
        <v>13</v>
      </c>
      <c r="E3" s="28">
        <v>1</v>
      </c>
      <c r="F3" s="62">
        <v>0</v>
      </c>
      <c r="G3" s="22">
        <f t="shared" ref="G3:G61" si="0">F3*E3</f>
        <v>0</v>
      </c>
      <c r="H3" s="48"/>
      <c r="I3" s="48"/>
      <c r="J3" s="49"/>
      <c r="K3" s="50"/>
      <c r="L3" s="51">
        <f t="shared" ref="L3:L34" si="1">K3/E3</f>
        <v>0</v>
      </c>
      <c r="M3" s="52"/>
      <c r="N3" s="22">
        <f t="shared" ref="N3:N34" si="2">M3*E3</f>
        <v>0</v>
      </c>
      <c r="R3" s="54"/>
    </row>
    <row r="4" spans="1:18" s="13" customFormat="1" ht="18" customHeight="1" x14ac:dyDescent="0.3">
      <c r="A4" s="24">
        <f>A3+1</f>
        <v>2</v>
      </c>
      <c r="B4" s="25" t="s">
        <v>25</v>
      </c>
      <c r="C4" s="26" t="s">
        <v>83</v>
      </c>
      <c r="D4" s="27" t="s">
        <v>13</v>
      </c>
      <c r="E4" s="28">
        <v>1</v>
      </c>
      <c r="F4" s="63">
        <v>0</v>
      </c>
      <c r="G4" s="22">
        <f t="shared" si="0"/>
        <v>0</v>
      </c>
      <c r="H4" s="3"/>
      <c r="I4" s="3"/>
      <c r="J4" s="4"/>
      <c r="K4" s="5"/>
      <c r="L4" s="6">
        <f t="shared" si="1"/>
        <v>0</v>
      </c>
      <c r="M4" s="7"/>
      <c r="N4" s="29">
        <f t="shared" si="2"/>
        <v>0</v>
      </c>
      <c r="Q4" s="14"/>
      <c r="R4" s="16"/>
    </row>
    <row r="5" spans="1:18" s="13" customFormat="1" ht="18" customHeight="1" x14ac:dyDescent="0.3">
      <c r="A5" s="24">
        <f t="shared" ref="A5:A71" si="3">A4+1</f>
        <v>3</v>
      </c>
      <c r="B5" s="25" t="s">
        <v>26</v>
      </c>
      <c r="C5" s="26" t="s">
        <v>84</v>
      </c>
      <c r="D5" s="27" t="s">
        <v>16</v>
      </c>
      <c r="E5" s="28">
        <v>31750</v>
      </c>
      <c r="F5" s="64">
        <v>0</v>
      </c>
      <c r="G5" s="22">
        <f t="shared" si="0"/>
        <v>0</v>
      </c>
      <c r="H5" s="3"/>
      <c r="I5" s="3"/>
      <c r="J5" s="4"/>
      <c r="K5" s="5"/>
      <c r="L5" s="6">
        <f t="shared" si="1"/>
        <v>0</v>
      </c>
      <c r="M5" s="7"/>
      <c r="N5" s="29">
        <f t="shared" si="2"/>
        <v>0</v>
      </c>
      <c r="Q5" s="15"/>
      <c r="R5" s="14"/>
    </row>
    <row r="6" spans="1:18" s="13" customFormat="1" ht="18" customHeight="1" x14ac:dyDescent="0.3">
      <c r="A6" s="24">
        <f t="shared" si="3"/>
        <v>4</v>
      </c>
      <c r="B6" s="25" t="s">
        <v>27</v>
      </c>
      <c r="C6" s="26" t="s">
        <v>85</v>
      </c>
      <c r="D6" s="27" t="s">
        <v>16</v>
      </c>
      <c r="E6" s="28">
        <v>2750</v>
      </c>
      <c r="F6" s="63">
        <v>0</v>
      </c>
      <c r="G6" s="22">
        <f t="shared" si="0"/>
        <v>0</v>
      </c>
      <c r="H6" s="3"/>
      <c r="I6" s="3"/>
      <c r="J6" s="4"/>
      <c r="K6" s="5"/>
      <c r="L6" s="6">
        <f t="shared" si="1"/>
        <v>0</v>
      </c>
      <c r="M6" s="7"/>
      <c r="N6" s="29">
        <f t="shared" si="2"/>
        <v>0</v>
      </c>
      <c r="Q6" s="17"/>
    </row>
    <row r="7" spans="1:18" s="13" customFormat="1" ht="18" customHeight="1" x14ac:dyDescent="0.3">
      <c r="A7" s="24">
        <f t="shared" si="3"/>
        <v>5</v>
      </c>
      <c r="B7" s="24" t="s">
        <v>28</v>
      </c>
      <c r="C7" s="26" t="s">
        <v>86</v>
      </c>
      <c r="D7" s="27" t="s">
        <v>17</v>
      </c>
      <c r="E7" s="28">
        <v>3500</v>
      </c>
      <c r="F7" s="64">
        <v>18.84</v>
      </c>
      <c r="G7" s="22">
        <f t="shared" si="0"/>
        <v>65940</v>
      </c>
      <c r="H7" s="3"/>
      <c r="I7" s="3"/>
      <c r="J7" s="4"/>
      <c r="K7" s="5"/>
      <c r="L7" s="6">
        <f t="shared" si="1"/>
        <v>0</v>
      </c>
      <c r="M7" s="7"/>
      <c r="N7" s="29">
        <f t="shared" si="2"/>
        <v>0</v>
      </c>
      <c r="Q7" s="17"/>
    </row>
    <row r="8" spans="1:18" s="13" customFormat="1" ht="18" customHeight="1" x14ac:dyDescent="0.3">
      <c r="A8" s="24">
        <f t="shared" si="3"/>
        <v>6</v>
      </c>
      <c r="B8" s="24" t="s">
        <v>29</v>
      </c>
      <c r="C8" s="26" t="s">
        <v>87</v>
      </c>
      <c r="D8" s="27" t="s">
        <v>17</v>
      </c>
      <c r="E8" s="28">
        <v>2000</v>
      </c>
      <c r="F8" s="64">
        <v>12.29</v>
      </c>
      <c r="G8" s="22">
        <f t="shared" si="0"/>
        <v>24580</v>
      </c>
      <c r="H8" s="3"/>
      <c r="I8" s="3"/>
      <c r="J8" s="4"/>
      <c r="K8" s="5"/>
      <c r="L8" s="6">
        <f t="shared" si="1"/>
        <v>0</v>
      </c>
      <c r="M8" s="7"/>
      <c r="N8" s="29">
        <f t="shared" si="2"/>
        <v>0</v>
      </c>
    </row>
    <row r="9" spans="1:18" s="13" customFormat="1" ht="18" customHeight="1" x14ac:dyDescent="0.3">
      <c r="A9" s="24">
        <f t="shared" si="3"/>
        <v>7</v>
      </c>
      <c r="B9" s="24" t="s">
        <v>30</v>
      </c>
      <c r="C9" s="26" t="s">
        <v>88</v>
      </c>
      <c r="D9" s="27" t="s">
        <v>17</v>
      </c>
      <c r="E9" s="28">
        <v>1500</v>
      </c>
      <c r="F9" s="64">
        <v>42.59</v>
      </c>
      <c r="G9" s="22">
        <f t="shared" si="0"/>
        <v>63885.000000000007</v>
      </c>
      <c r="H9" s="3"/>
      <c r="I9" s="3"/>
      <c r="J9" s="4"/>
      <c r="K9" s="5"/>
      <c r="L9" s="6">
        <f t="shared" si="1"/>
        <v>0</v>
      </c>
      <c r="M9" s="7"/>
      <c r="N9" s="29">
        <f t="shared" si="2"/>
        <v>0</v>
      </c>
    </row>
    <row r="10" spans="1:18" s="13" customFormat="1" ht="18" customHeight="1" x14ac:dyDescent="0.3">
      <c r="A10" s="24">
        <f t="shared" si="3"/>
        <v>8</v>
      </c>
      <c r="B10" s="24" t="s">
        <v>31</v>
      </c>
      <c r="C10" s="26" t="s">
        <v>89</v>
      </c>
      <c r="D10" s="27" t="s">
        <v>16</v>
      </c>
      <c r="E10" s="28">
        <v>11725</v>
      </c>
      <c r="F10" s="64">
        <v>0</v>
      </c>
      <c r="G10" s="22">
        <f t="shared" si="0"/>
        <v>0</v>
      </c>
      <c r="H10" s="3"/>
      <c r="I10" s="3"/>
      <c r="J10" s="4"/>
      <c r="K10" s="5"/>
      <c r="L10" s="6">
        <f t="shared" si="1"/>
        <v>0</v>
      </c>
      <c r="M10" s="7"/>
      <c r="N10" s="29">
        <f t="shared" si="2"/>
        <v>0</v>
      </c>
    </row>
    <row r="11" spans="1:18" s="13" customFormat="1" ht="18" customHeight="1" x14ac:dyDescent="0.3">
      <c r="A11" s="24">
        <f t="shared" si="3"/>
        <v>9</v>
      </c>
      <c r="B11" s="24" t="s">
        <v>32</v>
      </c>
      <c r="C11" s="26" t="s">
        <v>244</v>
      </c>
      <c r="D11" s="27" t="s">
        <v>17</v>
      </c>
      <c r="E11" s="28">
        <v>2500</v>
      </c>
      <c r="F11" s="64">
        <v>110.57</v>
      </c>
      <c r="G11" s="22">
        <f t="shared" si="0"/>
        <v>276425</v>
      </c>
      <c r="H11" s="3"/>
      <c r="I11" s="3"/>
      <c r="J11" s="4"/>
      <c r="K11" s="5"/>
      <c r="L11" s="6">
        <f t="shared" si="1"/>
        <v>0</v>
      </c>
      <c r="M11" s="7"/>
      <c r="N11" s="29">
        <f t="shared" si="2"/>
        <v>0</v>
      </c>
    </row>
    <row r="12" spans="1:18" s="13" customFormat="1" ht="18" customHeight="1" x14ac:dyDescent="0.3">
      <c r="A12" s="24">
        <f t="shared" si="3"/>
        <v>10</v>
      </c>
      <c r="B12" s="24" t="s">
        <v>33</v>
      </c>
      <c r="C12" s="26" t="s">
        <v>90</v>
      </c>
      <c r="D12" s="27" t="s">
        <v>16</v>
      </c>
      <c r="E12" s="28">
        <v>1425</v>
      </c>
      <c r="F12" s="64">
        <v>0</v>
      </c>
      <c r="G12" s="22">
        <f t="shared" si="0"/>
        <v>0</v>
      </c>
      <c r="H12" s="3"/>
      <c r="I12" s="3"/>
      <c r="J12" s="4"/>
      <c r="K12" s="5"/>
      <c r="L12" s="6">
        <f t="shared" si="1"/>
        <v>0</v>
      </c>
      <c r="M12" s="7"/>
      <c r="N12" s="29">
        <f t="shared" si="2"/>
        <v>0</v>
      </c>
    </row>
    <row r="13" spans="1:18" s="13" customFormat="1" ht="18" customHeight="1" x14ac:dyDescent="0.3">
      <c r="A13" s="24">
        <f t="shared" si="3"/>
        <v>11</v>
      </c>
      <c r="B13" s="24" t="s">
        <v>34</v>
      </c>
      <c r="C13" s="26" t="s">
        <v>91</v>
      </c>
      <c r="D13" s="27" t="s">
        <v>16</v>
      </c>
      <c r="E13" s="28">
        <v>9000</v>
      </c>
      <c r="F13" s="64">
        <v>0</v>
      </c>
      <c r="G13" s="22">
        <f t="shared" si="0"/>
        <v>0</v>
      </c>
      <c r="H13" s="3"/>
      <c r="I13" s="3"/>
      <c r="J13" s="4"/>
      <c r="K13" s="5"/>
      <c r="L13" s="6">
        <f t="shared" si="1"/>
        <v>0</v>
      </c>
      <c r="M13" s="7"/>
      <c r="N13" s="29">
        <f t="shared" si="2"/>
        <v>0</v>
      </c>
    </row>
    <row r="14" spans="1:18" s="13" customFormat="1" ht="18" customHeight="1" x14ac:dyDescent="0.3">
      <c r="A14" s="24">
        <f t="shared" si="3"/>
        <v>12</v>
      </c>
      <c r="B14" s="24" t="s">
        <v>35</v>
      </c>
      <c r="C14" s="26" t="s">
        <v>92</v>
      </c>
      <c r="D14" s="27" t="s">
        <v>16</v>
      </c>
      <c r="E14" s="28">
        <v>9000</v>
      </c>
      <c r="F14" s="64">
        <v>0</v>
      </c>
      <c r="G14" s="22">
        <f t="shared" si="0"/>
        <v>0</v>
      </c>
      <c r="H14" s="3"/>
      <c r="I14" s="3"/>
      <c r="J14" s="4"/>
      <c r="K14" s="5"/>
      <c r="L14" s="6">
        <f t="shared" si="1"/>
        <v>0</v>
      </c>
      <c r="M14" s="7"/>
      <c r="N14" s="29">
        <f t="shared" si="2"/>
        <v>0</v>
      </c>
    </row>
    <row r="15" spans="1:18" s="13" customFormat="1" ht="18" customHeight="1" x14ac:dyDescent="0.3">
      <c r="A15" s="24">
        <f t="shared" si="3"/>
        <v>13</v>
      </c>
      <c r="B15" s="24" t="s">
        <v>36</v>
      </c>
      <c r="C15" s="26" t="s">
        <v>93</v>
      </c>
      <c r="D15" s="27" t="s">
        <v>16</v>
      </c>
      <c r="E15" s="28">
        <v>1300</v>
      </c>
      <c r="F15" s="64">
        <v>0</v>
      </c>
      <c r="G15" s="22">
        <f t="shared" si="0"/>
        <v>0</v>
      </c>
      <c r="H15" s="3"/>
      <c r="I15" s="3"/>
      <c r="J15" s="4"/>
      <c r="K15" s="5"/>
      <c r="L15" s="6">
        <f t="shared" si="1"/>
        <v>0</v>
      </c>
      <c r="M15" s="7"/>
      <c r="N15" s="29">
        <f t="shared" si="2"/>
        <v>0</v>
      </c>
    </row>
    <row r="16" spans="1:18" s="13" customFormat="1" ht="18" customHeight="1" x14ac:dyDescent="0.3">
      <c r="A16" s="24">
        <f t="shared" si="3"/>
        <v>14</v>
      </c>
      <c r="B16" s="24" t="s">
        <v>37</v>
      </c>
      <c r="C16" s="26" t="s">
        <v>94</v>
      </c>
      <c r="D16" s="27" t="s">
        <v>16</v>
      </c>
      <c r="E16" s="28">
        <v>2725</v>
      </c>
      <c r="F16" s="64">
        <v>0</v>
      </c>
      <c r="G16" s="22">
        <f t="shared" si="0"/>
        <v>0</v>
      </c>
      <c r="H16" s="3"/>
      <c r="I16" s="3"/>
      <c r="J16" s="4"/>
      <c r="K16" s="5"/>
      <c r="L16" s="6">
        <f t="shared" si="1"/>
        <v>0</v>
      </c>
      <c r="M16" s="7"/>
      <c r="N16" s="29">
        <f t="shared" si="2"/>
        <v>0</v>
      </c>
    </row>
    <row r="17" spans="1:14" s="13" customFormat="1" ht="18" customHeight="1" x14ac:dyDescent="0.3">
      <c r="A17" s="24">
        <f t="shared" si="3"/>
        <v>15</v>
      </c>
      <c r="B17" s="24" t="s">
        <v>38</v>
      </c>
      <c r="C17" s="26" t="s">
        <v>95</v>
      </c>
      <c r="D17" s="27" t="s">
        <v>18</v>
      </c>
      <c r="E17" s="28">
        <v>375000</v>
      </c>
      <c r="F17" s="64">
        <v>0</v>
      </c>
      <c r="G17" s="22">
        <f t="shared" si="0"/>
        <v>0</v>
      </c>
      <c r="H17" s="3"/>
      <c r="I17" s="3"/>
      <c r="J17" s="4"/>
      <c r="K17" s="5"/>
      <c r="L17" s="6">
        <f t="shared" si="1"/>
        <v>0</v>
      </c>
      <c r="M17" s="7"/>
      <c r="N17" s="29">
        <f t="shared" si="2"/>
        <v>0</v>
      </c>
    </row>
    <row r="18" spans="1:14" s="13" customFormat="1" ht="18" customHeight="1" x14ac:dyDescent="0.3">
      <c r="A18" s="24">
        <f t="shared" si="3"/>
        <v>16</v>
      </c>
      <c r="B18" s="24" t="s">
        <v>39</v>
      </c>
      <c r="C18" s="26" t="s">
        <v>96</v>
      </c>
      <c r="D18" s="27" t="s">
        <v>18</v>
      </c>
      <c r="E18" s="28">
        <v>625000</v>
      </c>
      <c r="F18" s="64">
        <v>0</v>
      </c>
      <c r="G18" s="22">
        <f t="shared" si="0"/>
        <v>0</v>
      </c>
      <c r="H18" s="3"/>
      <c r="I18" s="3"/>
      <c r="J18" s="4"/>
      <c r="K18" s="5"/>
      <c r="L18" s="6">
        <f t="shared" si="1"/>
        <v>0</v>
      </c>
      <c r="M18" s="7"/>
      <c r="N18" s="29">
        <f t="shared" si="2"/>
        <v>0</v>
      </c>
    </row>
    <row r="19" spans="1:14" s="13" customFormat="1" ht="18" customHeight="1" x14ac:dyDescent="0.3">
      <c r="A19" s="24">
        <f t="shared" si="3"/>
        <v>17</v>
      </c>
      <c r="B19" s="24" t="s">
        <v>40</v>
      </c>
      <c r="C19" s="26" t="s">
        <v>97</v>
      </c>
      <c r="D19" s="27" t="s">
        <v>18</v>
      </c>
      <c r="E19" s="28">
        <v>25000</v>
      </c>
      <c r="F19" s="64">
        <v>0</v>
      </c>
      <c r="G19" s="22">
        <f t="shared" si="0"/>
        <v>0</v>
      </c>
      <c r="H19" s="3"/>
      <c r="I19" s="3"/>
      <c r="J19" s="4"/>
      <c r="K19" s="5"/>
      <c r="L19" s="6">
        <f t="shared" si="1"/>
        <v>0</v>
      </c>
      <c r="M19" s="7"/>
      <c r="N19" s="29">
        <f t="shared" si="2"/>
        <v>0</v>
      </c>
    </row>
    <row r="20" spans="1:14" s="13" customFormat="1" ht="18" customHeight="1" x14ac:dyDescent="0.3">
      <c r="A20" s="24">
        <f t="shared" si="3"/>
        <v>18</v>
      </c>
      <c r="B20" s="24" t="s">
        <v>41</v>
      </c>
      <c r="C20" s="26" t="s">
        <v>98</v>
      </c>
      <c r="D20" s="27" t="s">
        <v>18</v>
      </c>
      <c r="E20" s="28">
        <v>125000</v>
      </c>
      <c r="F20" s="64">
        <v>0</v>
      </c>
      <c r="G20" s="22">
        <f t="shared" si="0"/>
        <v>0</v>
      </c>
      <c r="H20" s="3"/>
      <c r="I20" s="3"/>
      <c r="J20" s="4"/>
      <c r="K20" s="5"/>
      <c r="L20" s="6">
        <f t="shared" si="1"/>
        <v>0</v>
      </c>
      <c r="M20" s="7"/>
      <c r="N20" s="29">
        <f t="shared" si="2"/>
        <v>0</v>
      </c>
    </row>
    <row r="21" spans="1:14" s="13" customFormat="1" ht="18" customHeight="1" x14ac:dyDescent="0.3">
      <c r="A21" s="24">
        <f t="shared" si="3"/>
        <v>19</v>
      </c>
      <c r="B21" s="24" t="s">
        <v>42</v>
      </c>
      <c r="C21" s="26" t="s">
        <v>99</v>
      </c>
      <c r="D21" s="27" t="s">
        <v>18</v>
      </c>
      <c r="E21" s="28">
        <v>410000</v>
      </c>
      <c r="F21" s="63">
        <v>0</v>
      </c>
      <c r="G21" s="22">
        <f t="shared" si="0"/>
        <v>0</v>
      </c>
      <c r="H21" s="3"/>
      <c r="I21" s="3"/>
      <c r="J21" s="4"/>
      <c r="K21" s="5"/>
      <c r="L21" s="6">
        <f t="shared" si="1"/>
        <v>0</v>
      </c>
      <c r="M21" s="7"/>
      <c r="N21" s="29">
        <f t="shared" si="2"/>
        <v>0</v>
      </c>
    </row>
    <row r="22" spans="1:14" s="13" customFormat="1" ht="18" customHeight="1" x14ac:dyDescent="0.3">
      <c r="A22" s="24">
        <f t="shared" si="3"/>
        <v>20</v>
      </c>
      <c r="B22" s="24" t="s">
        <v>43</v>
      </c>
      <c r="C22" s="26" t="s">
        <v>100</v>
      </c>
      <c r="D22" s="27" t="s">
        <v>18</v>
      </c>
      <c r="E22" s="28">
        <v>250000</v>
      </c>
      <c r="F22" s="64">
        <v>0</v>
      </c>
      <c r="G22" s="22">
        <f t="shared" si="0"/>
        <v>0</v>
      </c>
      <c r="H22" s="3"/>
      <c r="I22" s="3"/>
      <c r="J22" s="4"/>
      <c r="K22" s="5"/>
      <c r="L22" s="6">
        <f t="shared" si="1"/>
        <v>0</v>
      </c>
      <c r="M22" s="7"/>
      <c r="N22" s="29">
        <f t="shared" si="2"/>
        <v>0</v>
      </c>
    </row>
    <row r="23" spans="1:14" s="13" customFormat="1" ht="18" customHeight="1" x14ac:dyDescent="0.3">
      <c r="A23" s="24">
        <f t="shared" si="3"/>
        <v>21</v>
      </c>
      <c r="B23" s="24" t="s">
        <v>44</v>
      </c>
      <c r="C23" s="26" t="s">
        <v>101</v>
      </c>
      <c r="D23" s="27" t="s">
        <v>18</v>
      </c>
      <c r="E23" s="28">
        <v>155000</v>
      </c>
      <c r="F23" s="64">
        <v>0</v>
      </c>
      <c r="G23" s="22">
        <f t="shared" si="0"/>
        <v>0</v>
      </c>
      <c r="H23" s="3"/>
      <c r="I23" s="3"/>
      <c r="J23" s="4"/>
      <c r="K23" s="5"/>
      <c r="L23" s="6">
        <f t="shared" si="1"/>
        <v>0</v>
      </c>
      <c r="M23" s="7"/>
      <c r="N23" s="29">
        <f t="shared" si="2"/>
        <v>0</v>
      </c>
    </row>
    <row r="24" spans="1:14" s="13" customFormat="1" ht="18" customHeight="1" x14ac:dyDescent="0.3">
      <c r="A24" s="24">
        <f t="shared" si="3"/>
        <v>22</v>
      </c>
      <c r="B24" s="24" t="s">
        <v>45</v>
      </c>
      <c r="C24" s="26" t="s">
        <v>102</v>
      </c>
      <c r="D24" s="27" t="s">
        <v>18</v>
      </c>
      <c r="E24" s="28">
        <v>100000</v>
      </c>
      <c r="F24" s="64">
        <v>0</v>
      </c>
      <c r="G24" s="22">
        <f t="shared" si="0"/>
        <v>0</v>
      </c>
      <c r="H24" s="3"/>
      <c r="I24" s="3"/>
      <c r="J24" s="4"/>
      <c r="K24" s="5"/>
      <c r="L24" s="6">
        <f t="shared" si="1"/>
        <v>0</v>
      </c>
      <c r="M24" s="7"/>
      <c r="N24" s="29">
        <f t="shared" si="2"/>
        <v>0</v>
      </c>
    </row>
    <row r="25" spans="1:14" s="13" customFormat="1" ht="18" customHeight="1" x14ac:dyDescent="0.3">
      <c r="A25" s="24">
        <f t="shared" si="3"/>
        <v>23</v>
      </c>
      <c r="B25" s="24" t="s">
        <v>46</v>
      </c>
      <c r="C25" s="26" t="s">
        <v>103</v>
      </c>
      <c r="D25" s="27" t="s">
        <v>14</v>
      </c>
      <c r="E25" s="28">
        <v>38</v>
      </c>
      <c r="F25" s="64">
        <v>0</v>
      </c>
      <c r="G25" s="22">
        <f t="shared" si="0"/>
        <v>0</v>
      </c>
      <c r="H25" s="3"/>
      <c r="I25" s="3"/>
      <c r="J25" s="4"/>
      <c r="K25" s="5"/>
      <c r="L25" s="6">
        <f t="shared" si="1"/>
        <v>0</v>
      </c>
      <c r="M25" s="7"/>
      <c r="N25" s="29">
        <f t="shared" si="2"/>
        <v>0</v>
      </c>
    </row>
    <row r="26" spans="1:14" s="13" customFormat="1" ht="18" customHeight="1" x14ac:dyDescent="0.3">
      <c r="A26" s="24">
        <f t="shared" si="3"/>
        <v>24</v>
      </c>
      <c r="B26" s="24" t="s">
        <v>47</v>
      </c>
      <c r="C26" s="26" t="s">
        <v>104</v>
      </c>
      <c r="D26" s="27" t="s">
        <v>14</v>
      </c>
      <c r="E26" s="28">
        <v>3</v>
      </c>
      <c r="F26" s="64">
        <v>0</v>
      </c>
      <c r="G26" s="22">
        <f t="shared" si="0"/>
        <v>0</v>
      </c>
      <c r="H26" s="3"/>
      <c r="I26" s="3"/>
      <c r="J26" s="4"/>
      <c r="K26" s="5"/>
      <c r="L26" s="6">
        <f t="shared" si="1"/>
        <v>0</v>
      </c>
      <c r="M26" s="7"/>
      <c r="N26" s="29">
        <f t="shared" si="2"/>
        <v>0</v>
      </c>
    </row>
    <row r="27" spans="1:14" s="13" customFormat="1" ht="18" customHeight="1" x14ac:dyDescent="0.3">
      <c r="A27" s="24">
        <f t="shared" si="3"/>
        <v>25</v>
      </c>
      <c r="B27" s="25" t="s">
        <v>48</v>
      </c>
      <c r="C27" s="26" t="s">
        <v>105</v>
      </c>
      <c r="D27" s="27" t="s">
        <v>16</v>
      </c>
      <c r="E27" s="28">
        <v>2725</v>
      </c>
      <c r="F27" s="64">
        <v>0</v>
      </c>
      <c r="G27" s="22">
        <f t="shared" si="0"/>
        <v>0</v>
      </c>
      <c r="H27" s="3"/>
      <c r="I27" s="3"/>
      <c r="J27" s="4"/>
      <c r="K27" s="5"/>
      <c r="L27" s="6">
        <f t="shared" si="1"/>
        <v>0</v>
      </c>
      <c r="M27" s="7"/>
      <c r="N27" s="29">
        <f t="shared" si="2"/>
        <v>0</v>
      </c>
    </row>
    <row r="28" spans="1:14" s="13" customFormat="1" ht="18" customHeight="1" x14ac:dyDescent="0.3">
      <c r="A28" s="24">
        <f t="shared" si="3"/>
        <v>26</v>
      </c>
      <c r="B28" s="24" t="s">
        <v>49</v>
      </c>
      <c r="C28" s="26" t="s">
        <v>106</v>
      </c>
      <c r="D28" s="27" t="s">
        <v>16</v>
      </c>
      <c r="E28" s="28">
        <v>30500</v>
      </c>
      <c r="F28" s="64">
        <v>0</v>
      </c>
      <c r="G28" s="22">
        <f t="shared" si="0"/>
        <v>0</v>
      </c>
      <c r="H28" s="3"/>
      <c r="I28" s="3"/>
      <c r="J28" s="4"/>
      <c r="K28" s="5"/>
      <c r="L28" s="6">
        <f t="shared" si="1"/>
        <v>0</v>
      </c>
      <c r="M28" s="7"/>
      <c r="N28" s="29">
        <f t="shared" si="2"/>
        <v>0</v>
      </c>
    </row>
    <row r="29" spans="1:14" s="13" customFormat="1" ht="18" customHeight="1" x14ac:dyDescent="0.3">
      <c r="A29" s="24">
        <f t="shared" si="3"/>
        <v>27</v>
      </c>
      <c r="B29" s="24" t="s">
        <v>50</v>
      </c>
      <c r="C29" s="26" t="s">
        <v>107</v>
      </c>
      <c r="D29" s="27" t="s">
        <v>16</v>
      </c>
      <c r="E29" s="28">
        <v>21500</v>
      </c>
      <c r="F29" s="64">
        <v>0</v>
      </c>
      <c r="G29" s="22">
        <f t="shared" si="0"/>
        <v>0</v>
      </c>
      <c r="H29" s="3"/>
      <c r="I29" s="3"/>
      <c r="J29" s="4"/>
      <c r="K29" s="5"/>
      <c r="L29" s="6">
        <f t="shared" si="1"/>
        <v>0</v>
      </c>
      <c r="M29" s="7"/>
      <c r="N29" s="29">
        <f t="shared" si="2"/>
        <v>0</v>
      </c>
    </row>
    <row r="30" spans="1:14" s="13" customFormat="1" ht="18" customHeight="1" x14ac:dyDescent="0.3">
      <c r="A30" s="24">
        <f t="shared" si="3"/>
        <v>28</v>
      </c>
      <c r="B30" s="24" t="s">
        <v>51</v>
      </c>
      <c r="C30" s="26" t="s">
        <v>108</v>
      </c>
      <c r="D30" s="27" t="s">
        <v>15</v>
      </c>
      <c r="E30" s="28">
        <v>1200</v>
      </c>
      <c r="F30" s="64">
        <v>0</v>
      </c>
      <c r="G30" s="22">
        <f t="shared" si="0"/>
        <v>0</v>
      </c>
      <c r="H30" s="3"/>
      <c r="I30" s="3"/>
      <c r="J30" s="4"/>
      <c r="K30" s="5"/>
      <c r="L30" s="6">
        <f t="shared" si="1"/>
        <v>0</v>
      </c>
      <c r="M30" s="7"/>
      <c r="N30" s="29">
        <f t="shared" si="2"/>
        <v>0</v>
      </c>
    </row>
    <row r="31" spans="1:14" s="13" customFormat="1" ht="18" customHeight="1" x14ac:dyDescent="0.3">
      <c r="A31" s="24">
        <f t="shared" si="3"/>
        <v>29</v>
      </c>
      <c r="B31" s="24" t="s">
        <v>52</v>
      </c>
      <c r="C31" s="26" t="s">
        <v>109</v>
      </c>
      <c r="D31" s="27" t="s">
        <v>15</v>
      </c>
      <c r="E31" s="28">
        <v>600</v>
      </c>
      <c r="F31" s="64">
        <v>0</v>
      </c>
      <c r="G31" s="22">
        <f t="shared" si="0"/>
        <v>0</v>
      </c>
      <c r="H31" s="3"/>
      <c r="I31" s="3"/>
      <c r="J31" s="4"/>
      <c r="K31" s="5"/>
      <c r="L31" s="6">
        <f t="shared" si="1"/>
        <v>0</v>
      </c>
      <c r="M31" s="7"/>
      <c r="N31" s="29">
        <f t="shared" si="2"/>
        <v>0</v>
      </c>
    </row>
    <row r="32" spans="1:14" s="13" customFormat="1" ht="18" customHeight="1" x14ac:dyDescent="0.3">
      <c r="A32" s="24">
        <f t="shared" si="3"/>
        <v>30</v>
      </c>
      <c r="B32" s="24" t="s">
        <v>53</v>
      </c>
      <c r="C32" s="26" t="s">
        <v>110</v>
      </c>
      <c r="D32" s="27" t="s">
        <v>15</v>
      </c>
      <c r="E32" s="28">
        <v>785</v>
      </c>
      <c r="F32" s="64">
        <v>0</v>
      </c>
      <c r="G32" s="22">
        <f t="shared" si="0"/>
        <v>0</v>
      </c>
      <c r="H32" s="3"/>
      <c r="I32" s="3"/>
      <c r="J32" s="4"/>
      <c r="K32" s="5"/>
      <c r="L32" s="6">
        <f t="shared" si="1"/>
        <v>0</v>
      </c>
      <c r="M32" s="7"/>
      <c r="N32" s="29">
        <f t="shared" si="2"/>
        <v>0</v>
      </c>
    </row>
    <row r="33" spans="1:14" s="13" customFormat="1" ht="18" customHeight="1" x14ac:dyDescent="0.3">
      <c r="A33" s="24">
        <f t="shared" si="3"/>
        <v>31</v>
      </c>
      <c r="B33" s="24" t="s">
        <v>54</v>
      </c>
      <c r="C33" s="26" t="s">
        <v>111</v>
      </c>
      <c r="D33" s="27" t="s">
        <v>15</v>
      </c>
      <c r="E33" s="28">
        <v>1540</v>
      </c>
      <c r="F33" s="64">
        <v>0</v>
      </c>
      <c r="G33" s="22">
        <f t="shared" si="0"/>
        <v>0</v>
      </c>
      <c r="H33" s="3"/>
      <c r="I33" s="3"/>
      <c r="J33" s="4"/>
      <c r="K33" s="5"/>
      <c r="L33" s="6">
        <f t="shared" si="1"/>
        <v>0</v>
      </c>
      <c r="M33" s="7"/>
      <c r="N33" s="29">
        <f t="shared" si="2"/>
        <v>0</v>
      </c>
    </row>
    <row r="34" spans="1:14" s="13" customFormat="1" ht="18" customHeight="1" x14ac:dyDescent="0.3">
      <c r="A34" s="24">
        <f t="shared" si="3"/>
        <v>32</v>
      </c>
      <c r="B34" s="24" t="s">
        <v>55</v>
      </c>
      <c r="C34" s="26" t="s">
        <v>112</v>
      </c>
      <c r="D34" s="27" t="s">
        <v>15</v>
      </c>
      <c r="E34" s="28">
        <v>2150</v>
      </c>
      <c r="F34" s="64">
        <v>0</v>
      </c>
      <c r="G34" s="22">
        <f t="shared" si="0"/>
        <v>0</v>
      </c>
      <c r="H34" s="3"/>
      <c r="I34" s="3"/>
      <c r="J34" s="4"/>
      <c r="K34" s="5"/>
      <c r="L34" s="6">
        <f t="shared" si="1"/>
        <v>0</v>
      </c>
      <c r="M34" s="7"/>
      <c r="N34" s="29">
        <f t="shared" si="2"/>
        <v>0</v>
      </c>
    </row>
    <row r="35" spans="1:14" s="13" customFormat="1" ht="18" customHeight="1" x14ac:dyDescent="0.3">
      <c r="A35" s="24">
        <f t="shared" si="3"/>
        <v>33</v>
      </c>
      <c r="B35" s="24" t="s">
        <v>56</v>
      </c>
      <c r="C35" s="26" t="s">
        <v>113</v>
      </c>
      <c r="D35" s="27" t="s">
        <v>15</v>
      </c>
      <c r="E35" s="28">
        <v>260</v>
      </c>
      <c r="F35" s="64">
        <v>0</v>
      </c>
      <c r="G35" s="22">
        <f t="shared" si="0"/>
        <v>0</v>
      </c>
      <c r="H35" s="3"/>
      <c r="I35" s="3"/>
      <c r="J35" s="4"/>
      <c r="K35" s="5"/>
      <c r="L35" s="6">
        <f t="shared" ref="L35:L60" si="4">K35/E35</f>
        <v>0</v>
      </c>
      <c r="M35" s="7"/>
      <c r="N35" s="29">
        <f t="shared" ref="N35:N60" si="5">M35*E35</f>
        <v>0</v>
      </c>
    </row>
    <row r="36" spans="1:14" s="13" customFormat="1" ht="18" customHeight="1" x14ac:dyDescent="0.3">
      <c r="A36" s="24">
        <f t="shared" si="3"/>
        <v>34</v>
      </c>
      <c r="B36" s="24" t="s">
        <v>57</v>
      </c>
      <c r="C36" s="26" t="s">
        <v>114</v>
      </c>
      <c r="D36" s="27" t="s">
        <v>15</v>
      </c>
      <c r="E36" s="28">
        <v>210</v>
      </c>
      <c r="F36" s="64">
        <v>0</v>
      </c>
      <c r="G36" s="22">
        <f t="shared" si="0"/>
        <v>0</v>
      </c>
      <c r="H36" s="3"/>
      <c r="I36" s="3"/>
      <c r="J36" s="4"/>
      <c r="K36" s="5"/>
      <c r="L36" s="6">
        <f t="shared" si="4"/>
        <v>0</v>
      </c>
      <c r="M36" s="7"/>
      <c r="N36" s="29">
        <f t="shared" si="5"/>
        <v>0</v>
      </c>
    </row>
    <row r="37" spans="1:14" s="13" customFormat="1" ht="18" customHeight="1" x14ac:dyDescent="0.3">
      <c r="A37" s="24">
        <f t="shared" si="3"/>
        <v>35</v>
      </c>
      <c r="B37" s="24" t="s">
        <v>58</v>
      </c>
      <c r="C37" s="26" t="s">
        <v>115</v>
      </c>
      <c r="D37" s="27" t="s">
        <v>15</v>
      </c>
      <c r="E37" s="28">
        <v>310</v>
      </c>
      <c r="F37" s="64">
        <v>0</v>
      </c>
      <c r="G37" s="22">
        <f t="shared" si="0"/>
        <v>0</v>
      </c>
      <c r="H37" s="3"/>
      <c r="I37" s="3"/>
      <c r="J37" s="4"/>
      <c r="K37" s="5"/>
      <c r="L37" s="6">
        <f t="shared" si="4"/>
        <v>0</v>
      </c>
      <c r="M37" s="7"/>
      <c r="N37" s="29">
        <f t="shared" si="5"/>
        <v>0</v>
      </c>
    </row>
    <row r="38" spans="1:14" s="13" customFormat="1" ht="18" customHeight="1" x14ac:dyDescent="0.3">
      <c r="A38" s="24">
        <f t="shared" si="3"/>
        <v>36</v>
      </c>
      <c r="B38" s="24" t="s">
        <v>59</v>
      </c>
      <c r="C38" s="26" t="s">
        <v>116</v>
      </c>
      <c r="D38" s="27" t="s">
        <v>14</v>
      </c>
      <c r="E38" s="28">
        <v>20</v>
      </c>
      <c r="F38" s="64">
        <v>0</v>
      </c>
      <c r="G38" s="22">
        <f t="shared" si="0"/>
        <v>0</v>
      </c>
      <c r="H38" s="3"/>
      <c r="I38" s="3"/>
      <c r="J38" s="4"/>
      <c r="K38" s="5"/>
      <c r="L38" s="6">
        <f t="shared" si="4"/>
        <v>0</v>
      </c>
      <c r="M38" s="7"/>
      <c r="N38" s="29">
        <f t="shared" si="5"/>
        <v>0</v>
      </c>
    </row>
    <row r="39" spans="1:14" s="13" customFormat="1" ht="18" customHeight="1" x14ac:dyDescent="0.3">
      <c r="A39" s="24">
        <f t="shared" si="3"/>
        <v>37</v>
      </c>
      <c r="B39" s="24" t="s">
        <v>60</v>
      </c>
      <c r="C39" s="26" t="s">
        <v>117</v>
      </c>
      <c r="D39" s="27" t="s">
        <v>14</v>
      </c>
      <c r="E39" s="28">
        <v>5</v>
      </c>
      <c r="F39" s="64">
        <v>0</v>
      </c>
      <c r="G39" s="22">
        <f t="shared" si="0"/>
        <v>0</v>
      </c>
      <c r="H39" s="3"/>
      <c r="I39" s="3"/>
      <c r="J39" s="4"/>
      <c r="K39" s="5"/>
      <c r="L39" s="6">
        <f t="shared" si="4"/>
        <v>0</v>
      </c>
      <c r="M39" s="7"/>
      <c r="N39" s="29">
        <f t="shared" si="5"/>
        <v>0</v>
      </c>
    </row>
    <row r="40" spans="1:14" s="13" customFormat="1" ht="18" customHeight="1" x14ac:dyDescent="0.3">
      <c r="A40" s="24">
        <f t="shared" si="3"/>
        <v>38</v>
      </c>
      <c r="B40" s="24" t="s">
        <v>61</v>
      </c>
      <c r="C40" s="26" t="s">
        <v>118</v>
      </c>
      <c r="D40" s="27" t="s">
        <v>14</v>
      </c>
      <c r="E40" s="28">
        <v>57</v>
      </c>
      <c r="F40" s="64">
        <v>0</v>
      </c>
      <c r="G40" s="22">
        <f t="shared" si="0"/>
        <v>0</v>
      </c>
      <c r="H40" s="3"/>
      <c r="I40" s="3"/>
      <c r="J40" s="4"/>
      <c r="K40" s="5"/>
      <c r="L40" s="6">
        <f t="shared" si="4"/>
        <v>0</v>
      </c>
      <c r="M40" s="7"/>
      <c r="N40" s="29">
        <f t="shared" si="5"/>
        <v>0</v>
      </c>
    </row>
    <row r="41" spans="1:14" s="13" customFormat="1" ht="18" customHeight="1" x14ac:dyDescent="0.3">
      <c r="A41" s="24">
        <f t="shared" si="3"/>
        <v>39</v>
      </c>
      <c r="B41" s="24" t="s">
        <v>62</v>
      </c>
      <c r="C41" s="26" t="s">
        <v>119</v>
      </c>
      <c r="D41" s="27" t="s">
        <v>14</v>
      </c>
      <c r="E41" s="28">
        <v>4</v>
      </c>
      <c r="F41" s="64">
        <v>0</v>
      </c>
      <c r="G41" s="22">
        <f t="shared" si="0"/>
        <v>0</v>
      </c>
      <c r="H41" s="3"/>
      <c r="I41" s="3"/>
      <c r="J41" s="4"/>
      <c r="K41" s="5"/>
      <c r="L41" s="6">
        <f t="shared" si="4"/>
        <v>0</v>
      </c>
      <c r="M41" s="7"/>
      <c r="N41" s="29">
        <f t="shared" si="5"/>
        <v>0</v>
      </c>
    </row>
    <row r="42" spans="1:14" s="13" customFormat="1" ht="18" customHeight="1" x14ac:dyDescent="0.3">
      <c r="A42" s="24">
        <f t="shared" si="3"/>
        <v>40</v>
      </c>
      <c r="B42" s="24" t="s">
        <v>63</v>
      </c>
      <c r="C42" s="26" t="s">
        <v>120</v>
      </c>
      <c r="D42" s="27" t="s">
        <v>13</v>
      </c>
      <c r="E42" s="28">
        <v>1</v>
      </c>
      <c r="F42" s="64">
        <v>0</v>
      </c>
      <c r="G42" s="22">
        <f t="shared" si="0"/>
        <v>0</v>
      </c>
      <c r="H42" s="3"/>
      <c r="I42" s="3"/>
      <c r="J42" s="4"/>
      <c r="K42" s="5"/>
      <c r="L42" s="6">
        <f t="shared" si="4"/>
        <v>0</v>
      </c>
      <c r="M42" s="7"/>
      <c r="N42" s="29">
        <f t="shared" si="5"/>
        <v>0</v>
      </c>
    </row>
    <row r="43" spans="1:14" s="13" customFormat="1" ht="18" customHeight="1" x14ac:dyDescent="0.3">
      <c r="A43" s="24">
        <f t="shared" si="3"/>
        <v>41</v>
      </c>
      <c r="B43" s="25" t="s">
        <v>64</v>
      </c>
      <c r="C43" s="26" t="s">
        <v>121</v>
      </c>
      <c r="D43" s="27" t="s">
        <v>13</v>
      </c>
      <c r="E43" s="28">
        <v>1</v>
      </c>
      <c r="F43" s="64">
        <v>0</v>
      </c>
      <c r="G43" s="22">
        <f t="shared" si="0"/>
        <v>0</v>
      </c>
      <c r="H43" s="3"/>
      <c r="I43" s="3"/>
      <c r="J43" s="4"/>
      <c r="K43" s="5"/>
      <c r="L43" s="6">
        <f t="shared" si="4"/>
        <v>0</v>
      </c>
      <c r="M43" s="7"/>
      <c r="N43" s="29">
        <f t="shared" si="5"/>
        <v>0</v>
      </c>
    </row>
    <row r="44" spans="1:14" s="13" customFormat="1" ht="18" customHeight="1" x14ac:dyDescent="0.3">
      <c r="A44" s="24">
        <f t="shared" si="3"/>
        <v>42</v>
      </c>
      <c r="B44" s="24" t="s">
        <v>65</v>
      </c>
      <c r="C44" s="26" t="s">
        <v>122</v>
      </c>
      <c r="D44" s="27" t="s">
        <v>13</v>
      </c>
      <c r="E44" s="28">
        <v>1</v>
      </c>
      <c r="F44" s="64">
        <v>0</v>
      </c>
      <c r="G44" s="22">
        <f t="shared" si="0"/>
        <v>0</v>
      </c>
      <c r="H44" s="3"/>
      <c r="I44" s="3"/>
      <c r="J44" s="4"/>
      <c r="K44" s="5"/>
      <c r="L44" s="6">
        <f t="shared" si="4"/>
        <v>0</v>
      </c>
      <c r="M44" s="7"/>
      <c r="N44" s="29">
        <f t="shared" si="5"/>
        <v>0</v>
      </c>
    </row>
    <row r="45" spans="1:14" s="13" customFormat="1" ht="18" customHeight="1" x14ac:dyDescent="0.3">
      <c r="A45" s="24">
        <f t="shared" si="3"/>
        <v>43</v>
      </c>
      <c r="B45" s="24" t="s">
        <v>66</v>
      </c>
      <c r="C45" s="26" t="s">
        <v>123</v>
      </c>
      <c r="D45" s="27" t="s">
        <v>13</v>
      </c>
      <c r="E45" s="28">
        <v>1</v>
      </c>
      <c r="F45" s="64">
        <v>0</v>
      </c>
      <c r="G45" s="22">
        <f t="shared" si="0"/>
        <v>0</v>
      </c>
      <c r="H45" s="3"/>
      <c r="I45" s="3"/>
      <c r="J45" s="4"/>
      <c r="K45" s="5"/>
      <c r="L45" s="6">
        <f t="shared" si="4"/>
        <v>0</v>
      </c>
      <c r="M45" s="7"/>
      <c r="N45" s="29">
        <f t="shared" si="5"/>
        <v>0</v>
      </c>
    </row>
    <row r="46" spans="1:14" s="13" customFormat="1" ht="18" customHeight="1" x14ac:dyDescent="0.3">
      <c r="A46" s="24">
        <f t="shared" si="3"/>
        <v>44</v>
      </c>
      <c r="B46" s="24" t="s">
        <v>67</v>
      </c>
      <c r="C46" s="26" t="s">
        <v>124</v>
      </c>
      <c r="D46" s="27" t="s">
        <v>13</v>
      </c>
      <c r="E46" s="28">
        <v>1</v>
      </c>
      <c r="F46" s="64">
        <v>0</v>
      </c>
      <c r="G46" s="22">
        <f t="shared" si="0"/>
        <v>0</v>
      </c>
      <c r="H46" s="3"/>
      <c r="I46" s="3"/>
      <c r="J46" s="4"/>
      <c r="K46" s="5"/>
      <c r="L46" s="6">
        <f t="shared" si="4"/>
        <v>0</v>
      </c>
      <c r="M46" s="7"/>
      <c r="N46" s="29">
        <f t="shared" si="5"/>
        <v>0</v>
      </c>
    </row>
    <row r="47" spans="1:14" s="13" customFormat="1" ht="18" customHeight="1" x14ac:dyDescent="0.3">
      <c r="A47" s="24">
        <f t="shared" si="3"/>
        <v>45</v>
      </c>
      <c r="B47" s="24" t="s">
        <v>68</v>
      </c>
      <c r="C47" s="26" t="s">
        <v>125</v>
      </c>
      <c r="D47" s="27" t="s">
        <v>13</v>
      </c>
      <c r="E47" s="28">
        <v>1</v>
      </c>
      <c r="F47" s="64">
        <v>0</v>
      </c>
      <c r="G47" s="22">
        <f t="shared" si="0"/>
        <v>0</v>
      </c>
      <c r="H47" s="3"/>
      <c r="I47" s="3"/>
      <c r="J47" s="4"/>
      <c r="K47" s="5"/>
      <c r="L47" s="6">
        <f t="shared" si="4"/>
        <v>0</v>
      </c>
      <c r="M47" s="7"/>
      <c r="N47" s="29">
        <f t="shared" si="5"/>
        <v>0</v>
      </c>
    </row>
    <row r="48" spans="1:14" s="13" customFormat="1" ht="18" customHeight="1" x14ac:dyDescent="0.3">
      <c r="A48" s="24">
        <f t="shared" si="3"/>
        <v>46</v>
      </c>
      <c r="B48" s="24" t="s">
        <v>69</v>
      </c>
      <c r="C48" s="26" t="s">
        <v>126</v>
      </c>
      <c r="D48" s="27" t="s">
        <v>13</v>
      </c>
      <c r="E48" s="28">
        <v>1</v>
      </c>
      <c r="F48" s="64">
        <v>0</v>
      </c>
      <c r="G48" s="22">
        <f t="shared" si="0"/>
        <v>0</v>
      </c>
      <c r="H48" s="3"/>
      <c r="I48" s="3"/>
      <c r="J48" s="4"/>
      <c r="K48" s="5"/>
      <c r="L48" s="6">
        <f t="shared" si="4"/>
        <v>0</v>
      </c>
      <c r="M48" s="7"/>
      <c r="N48" s="29">
        <f t="shared" si="5"/>
        <v>0</v>
      </c>
    </row>
    <row r="49" spans="1:14" s="13" customFormat="1" ht="18" customHeight="1" x14ac:dyDescent="0.3">
      <c r="A49" s="24">
        <f t="shared" si="3"/>
        <v>47</v>
      </c>
      <c r="B49" s="24" t="s">
        <v>70</v>
      </c>
      <c r="C49" s="26" t="s">
        <v>127</v>
      </c>
      <c r="D49" s="27" t="s">
        <v>13</v>
      </c>
      <c r="E49" s="28">
        <v>1</v>
      </c>
      <c r="F49" s="64">
        <v>0</v>
      </c>
      <c r="G49" s="22">
        <f t="shared" si="0"/>
        <v>0</v>
      </c>
      <c r="H49" s="3"/>
      <c r="I49" s="3"/>
      <c r="J49" s="4"/>
      <c r="K49" s="5"/>
      <c r="L49" s="6">
        <f t="shared" si="4"/>
        <v>0</v>
      </c>
      <c r="M49" s="7"/>
      <c r="N49" s="29">
        <f t="shared" si="5"/>
        <v>0</v>
      </c>
    </row>
    <row r="50" spans="1:14" s="13" customFormat="1" ht="18" customHeight="1" x14ac:dyDescent="0.3">
      <c r="A50" s="24">
        <f t="shared" si="3"/>
        <v>48</v>
      </c>
      <c r="B50" s="24" t="s">
        <v>71</v>
      </c>
      <c r="C50" s="26" t="s">
        <v>128</v>
      </c>
      <c r="D50" s="27" t="s">
        <v>13</v>
      </c>
      <c r="E50" s="28">
        <v>1</v>
      </c>
      <c r="F50" s="64">
        <v>0</v>
      </c>
      <c r="G50" s="22">
        <f t="shared" si="0"/>
        <v>0</v>
      </c>
      <c r="H50" s="3"/>
      <c r="I50" s="3"/>
      <c r="J50" s="4"/>
      <c r="K50" s="5"/>
      <c r="L50" s="6">
        <f t="shared" si="4"/>
        <v>0</v>
      </c>
      <c r="M50" s="7"/>
      <c r="N50" s="29">
        <f t="shared" si="5"/>
        <v>0</v>
      </c>
    </row>
    <row r="51" spans="1:14" s="13" customFormat="1" ht="18" customHeight="1" x14ac:dyDescent="0.3">
      <c r="A51" s="24">
        <f t="shared" si="3"/>
        <v>49</v>
      </c>
      <c r="B51" s="24" t="s">
        <v>72</v>
      </c>
      <c r="C51" s="26" t="s">
        <v>129</v>
      </c>
      <c r="D51" s="27" t="s">
        <v>13</v>
      </c>
      <c r="E51" s="28">
        <v>1</v>
      </c>
      <c r="F51" s="64">
        <v>0</v>
      </c>
      <c r="G51" s="22">
        <f t="shared" si="0"/>
        <v>0</v>
      </c>
      <c r="H51" s="3"/>
      <c r="I51" s="3"/>
      <c r="J51" s="4"/>
      <c r="K51" s="5"/>
      <c r="L51" s="6">
        <f t="shared" si="4"/>
        <v>0</v>
      </c>
      <c r="M51" s="7"/>
      <c r="N51" s="29">
        <f t="shared" si="5"/>
        <v>0</v>
      </c>
    </row>
    <row r="52" spans="1:14" x14ac:dyDescent="0.3">
      <c r="A52" s="24">
        <f t="shared" si="3"/>
        <v>50</v>
      </c>
      <c r="B52" s="24" t="s">
        <v>73</v>
      </c>
      <c r="C52" s="26" t="s">
        <v>130</v>
      </c>
      <c r="D52" s="27" t="s">
        <v>13</v>
      </c>
      <c r="E52" s="28">
        <v>1</v>
      </c>
      <c r="F52" s="64">
        <v>0</v>
      </c>
      <c r="G52" s="22">
        <f t="shared" si="0"/>
        <v>0</v>
      </c>
      <c r="H52" s="3"/>
      <c r="I52" s="3"/>
      <c r="J52" s="4"/>
      <c r="K52" s="5"/>
      <c r="L52" s="6">
        <f t="shared" si="4"/>
        <v>0</v>
      </c>
      <c r="M52" s="7"/>
      <c r="N52" s="29">
        <f t="shared" si="5"/>
        <v>0</v>
      </c>
    </row>
    <row r="53" spans="1:14" x14ac:dyDescent="0.3">
      <c r="A53" s="24">
        <f t="shared" si="3"/>
        <v>51</v>
      </c>
      <c r="B53" s="24" t="s">
        <v>74</v>
      </c>
      <c r="C53" s="26" t="s">
        <v>131</v>
      </c>
      <c r="D53" s="27" t="s">
        <v>13</v>
      </c>
      <c r="E53" s="28">
        <v>1</v>
      </c>
      <c r="F53" s="64">
        <v>0</v>
      </c>
      <c r="G53" s="22">
        <f t="shared" si="0"/>
        <v>0</v>
      </c>
      <c r="H53" s="3"/>
      <c r="I53" s="3"/>
      <c r="J53" s="4"/>
      <c r="K53" s="5"/>
      <c r="L53" s="6">
        <f t="shared" si="4"/>
        <v>0</v>
      </c>
      <c r="M53" s="7"/>
      <c r="N53" s="29">
        <f t="shared" si="5"/>
        <v>0</v>
      </c>
    </row>
    <row r="54" spans="1:14" x14ac:dyDescent="0.3">
      <c r="A54" s="24">
        <f t="shared" si="3"/>
        <v>52</v>
      </c>
      <c r="B54" s="24" t="s">
        <v>75</v>
      </c>
      <c r="C54" s="26" t="s">
        <v>132</v>
      </c>
      <c r="D54" s="27" t="s">
        <v>13</v>
      </c>
      <c r="E54" s="28">
        <v>1</v>
      </c>
      <c r="F54" s="64">
        <v>0</v>
      </c>
      <c r="G54" s="22">
        <f t="shared" si="0"/>
        <v>0</v>
      </c>
      <c r="H54" s="3"/>
      <c r="I54" s="3"/>
      <c r="J54" s="4"/>
      <c r="K54" s="5"/>
      <c r="L54" s="6">
        <f t="shared" si="4"/>
        <v>0</v>
      </c>
      <c r="M54" s="7"/>
      <c r="N54" s="29">
        <f t="shared" si="5"/>
        <v>0</v>
      </c>
    </row>
    <row r="55" spans="1:14" x14ac:dyDescent="0.3">
      <c r="A55" s="24">
        <f t="shared" si="3"/>
        <v>53</v>
      </c>
      <c r="B55" s="24" t="s">
        <v>76</v>
      </c>
      <c r="C55" s="26" t="s">
        <v>133</v>
      </c>
      <c r="D55" s="27" t="s">
        <v>13</v>
      </c>
      <c r="E55" s="28">
        <v>1</v>
      </c>
      <c r="F55" s="64">
        <v>0</v>
      </c>
      <c r="G55" s="22">
        <f t="shared" si="0"/>
        <v>0</v>
      </c>
      <c r="H55" s="3"/>
      <c r="I55" s="3"/>
      <c r="J55" s="4"/>
      <c r="K55" s="5"/>
      <c r="L55" s="6">
        <f t="shared" si="4"/>
        <v>0</v>
      </c>
      <c r="M55" s="7"/>
      <c r="N55" s="29">
        <f t="shared" si="5"/>
        <v>0</v>
      </c>
    </row>
    <row r="56" spans="1:14" x14ac:dyDescent="0.3">
      <c r="A56" s="24">
        <f t="shared" si="3"/>
        <v>54</v>
      </c>
      <c r="B56" s="24" t="s">
        <v>77</v>
      </c>
      <c r="C56" s="26" t="s">
        <v>134</v>
      </c>
      <c r="D56" s="27" t="s">
        <v>13</v>
      </c>
      <c r="E56" s="28">
        <v>1</v>
      </c>
      <c r="F56" s="64">
        <v>0</v>
      </c>
      <c r="G56" s="22">
        <f t="shared" si="0"/>
        <v>0</v>
      </c>
      <c r="H56" s="3"/>
      <c r="I56" s="3"/>
      <c r="J56" s="4"/>
      <c r="K56" s="5"/>
      <c r="L56" s="6">
        <f t="shared" si="4"/>
        <v>0</v>
      </c>
      <c r="M56" s="7"/>
      <c r="N56" s="29">
        <f t="shared" si="5"/>
        <v>0</v>
      </c>
    </row>
    <row r="57" spans="1:14" x14ac:dyDescent="0.3">
      <c r="A57" s="24">
        <f t="shared" si="3"/>
        <v>55</v>
      </c>
      <c r="B57" s="24" t="s">
        <v>78</v>
      </c>
      <c r="C57" s="26" t="s">
        <v>135</v>
      </c>
      <c r="D57" s="27" t="s">
        <v>13</v>
      </c>
      <c r="E57" s="28">
        <v>1</v>
      </c>
      <c r="F57" s="64">
        <v>0</v>
      </c>
      <c r="G57" s="22">
        <f t="shared" si="0"/>
        <v>0</v>
      </c>
      <c r="H57" s="3"/>
      <c r="I57" s="3"/>
      <c r="J57" s="4"/>
      <c r="K57" s="5"/>
      <c r="L57" s="6">
        <f t="shared" si="4"/>
        <v>0</v>
      </c>
      <c r="M57" s="7"/>
      <c r="N57" s="29">
        <f t="shared" si="5"/>
        <v>0</v>
      </c>
    </row>
    <row r="58" spans="1:14" x14ac:dyDescent="0.3">
      <c r="A58" s="24">
        <f t="shared" si="3"/>
        <v>56</v>
      </c>
      <c r="B58" s="24" t="s">
        <v>79</v>
      </c>
      <c r="C58" s="26" t="s">
        <v>136</v>
      </c>
      <c r="D58" s="27" t="s">
        <v>13</v>
      </c>
      <c r="E58" s="28">
        <v>1</v>
      </c>
      <c r="F58" s="64">
        <v>0</v>
      </c>
      <c r="G58" s="22">
        <f t="shared" si="0"/>
        <v>0</v>
      </c>
      <c r="H58" s="3"/>
      <c r="I58" s="3"/>
      <c r="J58" s="4"/>
      <c r="K58" s="5"/>
      <c r="L58" s="6">
        <f t="shared" si="4"/>
        <v>0</v>
      </c>
      <c r="M58" s="7"/>
      <c r="N58" s="29">
        <f t="shared" si="5"/>
        <v>0</v>
      </c>
    </row>
    <row r="59" spans="1:14" x14ac:dyDescent="0.3">
      <c r="A59" s="24">
        <f t="shared" si="3"/>
        <v>57</v>
      </c>
      <c r="B59" s="25" t="s">
        <v>80</v>
      </c>
      <c r="C59" s="26" t="s">
        <v>137</v>
      </c>
      <c r="D59" s="27" t="s">
        <v>13</v>
      </c>
      <c r="E59" s="28">
        <v>1</v>
      </c>
      <c r="F59" s="64">
        <v>0</v>
      </c>
      <c r="G59" s="22">
        <f t="shared" si="0"/>
        <v>0</v>
      </c>
      <c r="H59" s="3"/>
      <c r="I59" s="3"/>
      <c r="J59" s="4"/>
      <c r="K59" s="5"/>
      <c r="L59" s="6">
        <f t="shared" si="4"/>
        <v>0</v>
      </c>
      <c r="M59" s="7"/>
      <c r="N59" s="29">
        <f t="shared" si="5"/>
        <v>0</v>
      </c>
    </row>
    <row r="60" spans="1:14" x14ac:dyDescent="0.3">
      <c r="A60" s="24">
        <f t="shared" si="3"/>
        <v>58</v>
      </c>
      <c r="B60" s="24" t="s">
        <v>81</v>
      </c>
      <c r="C60" s="26" t="s">
        <v>138</v>
      </c>
      <c r="D60" s="27" t="s">
        <v>13</v>
      </c>
      <c r="E60" s="28">
        <v>1</v>
      </c>
      <c r="F60" s="64">
        <v>0</v>
      </c>
      <c r="G60" s="22">
        <f t="shared" si="0"/>
        <v>0</v>
      </c>
      <c r="H60" s="3"/>
      <c r="I60" s="3"/>
      <c r="J60" s="4"/>
      <c r="K60" s="5"/>
      <c r="L60" s="6">
        <f t="shared" si="4"/>
        <v>0</v>
      </c>
      <c r="M60" s="7"/>
      <c r="N60" s="29">
        <f t="shared" si="5"/>
        <v>0</v>
      </c>
    </row>
    <row r="61" spans="1:14" x14ac:dyDescent="0.3">
      <c r="A61" s="24">
        <f t="shared" si="3"/>
        <v>59</v>
      </c>
      <c r="B61" s="55" t="s">
        <v>82</v>
      </c>
      <c r="C61" s="26" t="s">
        <v>139</v>
      </c>
      <c r="D61" s="27" t="s">
        <v>13</v>
      </c>
      <c r="E61" s="28">
        <v>1</v>
      </c>
      <c r="F61" s="64">
        <v>0</v>
      </c>
      <c r="G61" s="22">
        <f t="shared" si="0"/>
        <v>0</v>
      </c>
      <c r="H61" s="3"/>
      <c r="I61" s="3"/>
      <c r="J61" s="4"/>
      <c r="K61" s="5"/>
      <c r="L61" s="6">
        <f t="shared" ref="L61:L130" si="6">K61/E61</f>
        <v>0</v>
      </c>
      <c r="M61" s="7"/>
      <c r="N61" s="29">
        <f t="shared" ref="N61:N130" si="7">M61*E61</f>
        <v>0</v>
      </c>
    </row>
    <row r="62" spans="1:14" ht="18" x14ac:dyDescent="0.35">
      <c r="A62" s="65"/>
      <c r="B62" s="66"/>
      <c r="C62" s="67" t="s">
        <v>140</v>
      </c>
      <c r="D62" s="68"/>
      <c r="E62" s="69"/>
      <c r="F62" s="69"/>
      <c r="G62" s="69"/>
      <c r="H62" s="69"/>
      <c r="I62" s="69"/>
      <c r="J62" s="69"/>
      <c r="K62" s="69"/>
      <c r="L62" s="69"/>
      <c r="M62" s="71" t="s">
        <v>22</v>
      </c>
      <c r="N62" s="74">
        <f>SUM(N3:N61)</f>
        <v>0</v>
      </c>
    </row>
    <row r="63" spans="1:14" ht="18" x14ac:dyDescent="0.3">
      <c r="A63" s="24"/>
      <c r="B63" s="55"/>
      <c r="C63" s="58"/>
      <c r="D63" s="27"/>
      <c r="E63" s="57"/>
      <c r="F63" s="57"/>
      <c r="G63" s="59"/>
      <c r="H63" s="59"/>
      <c r="I63" s="59"/>
      <c r="J63" s="59"/>
      <c r="K63" s="59"/>
      <c r="L63" s="59"/>
      <c r="M63" s="60"/>
      <c r="N63" s="56"/>
    </row>
    <row r="64" spans="1:14" ht="18" x14ac:dyDescent="0.3">
      <c r="A64" s="24"/>
      <c r="B64" s="55"/>
      <c r="C64" s="58" t="s">
        <v>225</v>
      </c>
      <c r="D64" s="27"/>
      <c r="E64" s="57"/>
      <c r="F64" s="57"/>
      <c r="G64" s="59"/>
      <c r="H64" s="59"/>
      <c r="I64" s="59"/>
      <c r="J64" s="59"/>
      <c r="K64" s="59"/>
      <c r="L64" s="59"/>
      <c r="M64" s="60"/>
      <c r="N64" s="56"/>
    </row>
    <row r="65" spans="1:14" x14ac:dyDescent="0.3">
      <c r="A65" s="24">
        <f>A61+1</f>
        <v>60</v>
      </c>
      <c r="B65" s="24" t="s">
        <v>24</v>
      </c>
      <c r="C65" s="26" t="s">
        <v>20</v>
      </c>
      <c r="D65" s="27" t="s">
        <v>13</v>
      </c>
      <c r="E65" s="28">
        <v>1</v>
      </c>
      <c r="F65" s="23">
        <v>0</v>
      </c>
      <c r="G65" s="3">
        <f t="shared" ref="G65:G130" si="8">F65*E65</f>
        <v>0</v>
      </c>
      <c r="H65" s="3"/>
      <c r="I65" s="3"/>
      <c r="J65" s="4"/>
      <c r="K65" s="5"/>
      <c r="L65" s="6">
        <f t="shared" si="6"/>
        <v>0</v>
      </c>
      <c r="M65" s="7"/>
      <c r="N65" s="29">
        <f t="shared" si="7"/>
        <v>0</v>
      </c>
    </row>
    <row r="66" spans="1:14" x14ac:dyDescent="0.3">
      <c r="A66" s="24">
        <f t="shared" si="3"/>
        <v>61</v>
      </c>
      <c r="B66" s="24" t="s">
        <v>141</v>
      </c>
      <c r="C66" s="26" t="s">
        <v>175</v>
      </c>
      <c r="D66" s="27" t="s">
        <v>13</v>
      </c>
      <c r="E66" s="28">
        <v>1</v>
      </c>
      <c r="F66" s="23">
        <v>6142</v>
      </c>
      <c r="G66" s="3">
        <f t="shared" si="8"/>
        <v>6142</v>
      </c>
      <c r="H66" s="3"/>
      <c r="I66" s="3"/>
      <c r="J66" s="4"/>
      <c r="K66" s="5"/>
      <c r="L66" s="6">
        <f t="shared" si="6"/>
        <v>0</v>
      </c>
      <c r="M66" s="7"/>
      <c r="N66" s="29">
        <f t="shared" si="7"/>
        <v>0</v>
      </c>
    </row>
    <row r="67" spans="1:14" x14ac:dyDescent="0.3">
      <c r="A67" s="24">
        <f t="shared" si="3"/>
        <v>62</v>
      </c>
      <c r="B67" s="24" t="s">
        <v>25</v>
      </c>
      <c r="C67" s="26" t="s">
        <v>83</v>
      </c>
      <c r="D67" s="27" t="s">
        <v>13</v>
      </c>
      <c r="E67" s="28">
        <v>1</v>
      </c>
      <c r="F67" s="23">
        <v>0</v>
      </c>
      <c r="G67" s="3">
        <f t="shared" si="8"/>
        <v>0</v>
      </c>
      <c r="H67" s="3"/>
      <c r="I67" s="3"/>
      <c r="J67" s="4"/>
      <c r="K67" s="5"/>
      <c r="L67" s="6">
        <f t="shared" si="6"/>
        <v>0</v>
      </c>
      <c r="M67" s="7"/>
      <c r="N67" s="29">
        <f t="shared" si="7"/>
        <v>0</v>
      </c>
    </row>
    <row r="68" spans="1:14" x14ac:dyDescent="0.3">
      <c r="A68" s="24">
        <f t="shared" si="3"/>
        <v>63</v>
      </c>
      <c r="B68" s="24" t="s">
        <v>26</v>
      </c>
      <c r="C68" s="26" t="s">
        <v>176</v>
      </c>
      <c r="D68" s="27" t="s">
        <v>16</v>
      </c>
      <c r="E68" s="28">
        <v>105000</v>
      </c>
      <c r="F68" s="23">
        <v>0</v>
      </c>
      <c r="G68" s="3">
        <f t="shared" si="8"/>
        <v>0</v>
      </c>
      <c r="H68" s="3"/>
      <c r="I68" s="3"/>
      <c r="J68" s="4"/>
      <c r="K68" s="5"/>
      <c r="L68" s="6">
        <f t="shared" si="6"/>
        <v>0</v>
      </c>
      <c r="M68" s="7"/>
      <c r="N68" s="29">
        <f t="shared" si="7"/>
        <v>0</v>
      </c>
    </row>
    <row r="69" spans="1:14" x14ac:dyDescent="0.3">
      <c r="A69" s="24">
        <f t="shared" si="3"/>
        <v>64</v>
      </c>
      <c r="B69" s="24" t="s">
        <v>27</v>
      </c>
      <c r="C69" s="26" t="s">
        <v>85</v>
      </c>
      <c r="D69" s="27" t="s">
        <v>16</v>
      </c>
      <c r="E69" s="28">
        <v>600</v>
      </c>
      <c r="F69" s="23">
        <v>0</v>
      </c>
      <c r="G69" s="3">
        <f t="shared" si="8"/>
        <v>0</v>
      </c>
      <c r="H69" s="3"/>
      <c r="I69" s="3"/>
      <c r="J69" s="4"/>
      <c r="K69" s="5"/>
      <c r="L69" s="6">
        <f t="shared" si="6"/>
        <v>0</v>
      </c>
      <c r="M69" s="7"/>
      <c r="N69" s="29">
        <f t="shared" si="7"/>
        <v>0</v>
      </c>
    </row>
    <row r="70" spans="1:14" x14ac:dyDescent="0.3">
      <c r="A70" s="24">
        <f t="shared" si="3"/>
        <v>65</v>
      </c>
      <c r="B70" s="24" t="s">
        <v>28</v>
      </c>
      <c r="C70" s="26" t="s">
        <v>86</v>
      </c>
      <c r="D70" s="27" t="s">
        <v>17</v>
      </c>
      <c r="E70" s="28">
        <v>21250</v>
      </c>
      <c r="F70" s="64">
        <v>18.84</v>
      </c>
      <c r="G70" s="3">
        <f t="shared" si="8"/>
        <v>400350</v>
      </c>
      <c r="H70" s="3"/>
      <c r="I70" s="3"/>
      <c r="J70" s="4"/>
      <c r="K70" s="5"/>
      <c r="L70" s="6">
        <f t="shared" si="6"/>
        <v>0</v>
      </c>
      <c r="M70" s="7"/>
      <c r="N70" s="29">
        <f t="shared" si="7"/>
        <v>0</v>
      </c>
    </row>
    <row r="71" spans="1:14" x14ac:dyDescent="0.3">
      <c r="A71" s="24">
        <f t="shared" si="3"/>
        <v>66</v>
      </c>
      <c r="B71" s="24" t="s">
        <v>29</v>
      </c>
      <c r="C71" s="26" t="s">
        <v>87</v>
      </c>
      <c r="D71" s="27" t="s">
        <v>17</v>
      </c>
      <c r="E71" s="28">
        <v>2500</v>
      </c>
      <c r="F71" s="64">
        <v>12.29</v>
      </c>
      <c r="G71" s="3">
        <f t="shared" si="8"/>
        <v>30724.999999999996</v>
      </c>
      <c r="H71" s="3"/>
      <c r="I71" s="3"/>
      <c r="J71" s="4"/>
      <c r="K71" s="5"/>
      <c r="L71" s="6">
        <f t="shared" si="6"/>
        <v>0</v>
      </c>
      <c r="M71" s="7"/>
      <c r="N71" s="29">
        <f t="shared" si="7"/>
        <v>0</v>
      </c>
    </row>
    <row r="72" spans="1:14" x14ac:dyDescent="0.3">
      <c r="A72" s="24">
        <f t="shared" ref="A72:A138" si="9">A71+1</f>
        <v>67</v>
      </c>
      <c r="B72" s="24" t="s">
        <v>30</v>
      </c>
      <c r="C72" s="26" t="s">
        <v>88</v>
      </c>
      <c r="D72" s="27" t="s">
        <v>17</v>
      </c>
      <c r="E72" s="28">
        <v>10000</v>
      </c>
      <c r="F72" s="64">
        <v>42.59</v>
      </c>
      <c r="G72" s="3">
        <f t="shared" si="8"/>
        <v>425900.00000000006</v>
      </c>
      <c r="H72" s="3"/>
      <c r="I72" s="3"/>
      <c r="J72" s="4"/>
      <c r="K72" s="5"/>
      <c r="L72" s="6">
        <f t="shared" si="6"/>
        <v>0</v>
      </c>
      <c r="M72" s="7"/>
      <c r="N72" s="29">
        <f t="shared" si="7"/>
        <v>0</v>
      </c>
    </row>
    <row r="73" spans="1:14" x14ac:dyDescent="0.3">
      <c r="A73" s="24">
        <f t="shared" si="9"/>
        <v>68</v>
      </c>
      <c r="B73" s="24" t="s">
        <v>31</v>
      </c>
      <c r="C73" s="26" t="s">
        <v>89</v>
      </c>
      <c r="D73" s="27" t="s">
        <v>16</v>
      </c>
      <c r="E73" s="28">
        <v>72500</v>
      </c>
      <c r="F73" s="23">
        <v>0</v>
      </c>
      <c r="G73" s="3">
        <f t="shared" si="8"/>
        <v>0</v>
      </c>
      <c r="H73" s="3"/>
      <c r="I73" s="3"/>
      <c r="J73" s="4"/>
      <c r="K73" s="5"/>
      <c r="L73" s="6">
        <f t="shared" si="6"/>
        <v>0</v>
      </c>
      <c r="M73" s="7"/>
      <c r="N73" s="29">
        <f t="shared" si="7"/>
        <v>0</v>
      </c>
    </row>
    <row r="74" spans="1:14" x14ac:dyDescent="0.3">
      <c r="A74" s="24">
        <f t="shared" si="9"/>
        <v>69</v>
      </c>
      <c r="B74" s="24" t="s">
        <v>34</v>
      </c>
      <c r="C74" s="26" t="s">
        <v>91</v>
      </c>
      <c r="D74" s="27" t="s">
        <v>16</v>
      </c>
      <c r="E74" s="28">
        <v>72500</v>
      </c>
      <c r="F74" s="23">
        <v>0</v>
      </c>
      <c r="G74" s="3">
        <f t="shared" si="8"/>
        <v>0</v>
      </c>
      <c r="H74" s="3"/>
      <c r="I74" s="3"/>
      <c r="J74" s="4"/>
      <c r="K74" s="5"/>
      <c r="L74" s="6">
        <f t="shared" si="6"/>
        <v>0</v>
      </c>
      <c r="M74" s="7"/>
      <c r="N74" s="29">
        <f t="shared" si="7"/>
        <v>0</v>
      </c>
    </row>
    <row r="75" spans="1:14" x14ac:dyDescent="0.3">
      <c r="A75" s="24">
        <f t="shared" si="9"/>
        <v>70</v>
      </c>
      <c r="B75" s="24" t="s">
        <v>35</v>
      </c>
      <c r="C75" s="26" t="s">
        <v>92</v>
      </c>
      <c r="D75" s="27" t="s">
        <v>16</v>
      </c>
      <c r="E75" s="28">
        <v>72500</v>
      </c>
      <c r="F75" s="23">
        <v>0</v>
      </c>
      <c r="G75" s="3">
        <f t="shared" si="8"/>
        <v>0</v>
      </c>
      <c r="H75" s="3"/>
      <c r="I75" s="3"/>
      <c r="J75" s="4"/>
      <c r="K75" s="5"/>
      <c r="L75" s="6">
        <f t="shared" si="6"/>
        <v>0</v>
      </c>
      <c r="M75" s="7"/>
      <c r="N75" s="29">
        <f t="shared" si="7"/>
        <v>0</v>
      </c>
    </row>
    <row r="76" spans="1:14" x14ac:dyDescent="0.3">
      <c r="A76" s="24">
        <f t="shared" si="9"/>
        <v>71</v>
      </c>
      <c r="B76" s="24" t="s">
        <v>142</v>
      </c>
      <c r="C76" s="26" t="s">
        <v>177</v>
      </c>
      <c r="D76" s="27" t="s">
        <v>15</v>
      </c>
      <c r="E76" s="28">
        <v>22500</v>
      </c>
      <c r="F76" s="23">
        <v>0.81899999999999995</v>
      </c>
      <c r="G76" s="3">
        <f t="shared" si="8"/>
        <v>18427.5</v>
      </c>
      <c r="H76" s="3"/>
      <c r="I76" s="3"/>
      <c r="J76" s="4"/>
      <c r="K76" s="5"/>
      <c r="L76" s="6">
        <f t="shared" si="6"/>
        <v>0</v>
      </c>
      <c r="M76" s="7"/>
      <c r="N76" s="29">
        <f t="shared" si="7"/>
        <v>0</v>
      </c>
    </row>
    <row r="77" spans="1:14" x14ac:dyDescent="0.3">
      <c r="A77" s="24">
        <f t="shared" si="9"/>
        <v>72</v>
      </c>
      <c r="B77" s="24" t="s">
        <v>143</v>
      </c>
      <c r="C77" s="26" t="s">
        <v>178</v>
      </c>
      <c r="D77" s="27" t="s">
        <v>14</v>
      </c>
      <c r="E77" s="28">
        <v>1</v>
      </c>
      <c r="F77" s="23">
        <v>9828</v>
      </c>
      <c r="G77" s="3">
        <f t="shared" si="8"/>
        <v>9828</v>
      </c>
      <c r="H77" s="3"/>
      <c r="I77" s="3"/>
      <c r="J77" s="4"/>
      <c r="K77" s="5"/>
      <c r="L77" s="6">
        <f t="shared" si="6"/>
        <v>0</v>
      </c>
      <c r="M77" s="7"/>
      <c r="N77" s="29">
        <f t="shared" si="7"/>
        <v>0</v>
      </c>
    </row>
    <row r="78" spans="1:14" x14ac:dyDescent="0.3">
      <c r="A78" s="24">
        <f t="shared" si="9"/>
        <v>73</v>
      </c>
      <c r="B78" s="24" t="s">
        <v>144</v>
      </c>
      <c r="C78" s="26" t="s">
        <v>179</v>
      </c>
      <c r="D78" s="27" t="s">
        <v>14</v>
      </c>
      <c r="E78" s="28">
        <v>1</v>
      </c>
      <c r="F78" s="23">
        <v>20475</v>
      </c>
      <c r="G78" s="3">
        <f t="shared" si="8"/>
        <v>20475</v>
      </c>
      <c r="H78" s="3"/>
      <c r="I78" s="3"/>
      <c r="J78" s="4"/>
      <c r="K78" s="5"/>
      <c r="L78" s="6">
        <f t="shared" si="6"/>
        <v>0</v>
      </c>
      <c r="M78" s="7"/>
      <c r="N78" s="29">
        <f t="shared" si="7"/>
        <v>0</v>
      </c>
    </row>
    <row r="79" spans="1:14" x14ac:dyDescent="0.3">
      <c r="A79" s="24">
        <f t="shared" si="9"/>
        <v>74</v>
      </c>
      <c r="B79" s="24" t="s">
        <v>145</v>
      </c>
      <c r="C79" s="26" t="s">
        <v>180</v>
      </c>
      <c r="D79" s="27" t="s">
        <v>14</v>
      </c>
      <c r="E79" s="28">
        <v>17</v>
      </c>
      <c r="F79" s="23">
        <v>450.45</v>
      </c>
      <c r="G79" s="3">
        <f t="shared" si="8"/>
        <v>7657.65</v>
      </c>
      <c r="H79" s="3"/>
      <c r="I79" s="3"/>
      <c r="J79" s="4"/>
      <c r="K79" s="5"/>
      <c r="L79" s="6">
        <f t="shared" si="6"/>
        <v>0</v>
      </c>
      <c r="M79" s="7"/>
      <c r="N79" s="29">
        <f t="shared" si="7"/>
        <v>0</v>
      </c>
    </row>
    <row r="80" spans="1:14" x14ac:dyDescent="0.3">
      <c r="A80" s="24">
        <f t="shared" si="9"/>
        <v>75</v>
      </c>
      <c r="B80" s="24" t="s">
        <v>146</v>
      </c>
      <c r="C80" s="26" t="s">
        <v>181</v>
      </c>
      <c r="D80" s="27" t="s">
        <v>14</v>
      </c>
      <c r="E80" s="28">
        <v>65</v>
      </c>
      <c r="F80" s="23">
        <v>900.9</v>
      </c>
      <c r="G80" s="3">
        <f t="shared" si="8"/>
        <v>58558.5</v>
      </c>
      <c r="H80" s="3"/>
      <c r="I80" s="3"/>
      <c r="J80" s="4"/>
      <c r="K80" s="5"/>
      <c r="L80" s="6">
        <f t="shared" si="6"/>
        <v>0</v>
      </c>
      <c r="M80" s="7"/>
      <c r="N80" s="29">
        <f t="shared" si="7"/>
        <v>0</v>
      </c>
    </row>
    <row r="81" spans="1:14" x14ac:dyDescent="0.3">
      <c r="A81" s="24">
        <f t="shared" si="9"/>
        <v>76</v>
      </c>
      <c r="B81" s="24" t="s">
        <v>49</v>
      </c>
      <c r="C81" s="26" t="s">
        <v>106</v>
      </c>
      <c r="D81" s="27" t="s">
        <v>16</v>
      </c>
      <c r="E81" s="28">
        <v>150000</v>
      </c>
      <c r="F81" s="23">
        <v>0</v>
      </c>
      <c r="G81" s="3">
        <f t="shared" si="8"/>
        <v>0</v>
      </c>
      <c r="H81" s="3"/>
      <c r="I81" s="3"/>
      <c r="J81" s="4"/>
      <c r="K81" s="5"/>
      <c r="L81" s="6">
        <f t="shared" si="6"/>
        <v>0</v>
      </c>
      <c r="M81" s="7"/>
      <c r="N81" s="29">
        <f t="shared" si="7"/>
        <v>0</v>
      </c>
    </row>
    <row r="82" spans="1:14" x14ac:dyDescent="0.3">
      <c r="A82" s="24">
        <f t="shared" si="9"/>
        <v>77</v>
      </c>
      <c r="B82" s="24" t="s">
        <v>50</v>
      </c>
      <c r="C82" s="26" t="s">
        <v>107</v>
      </c>
      <c r="D82" s="27" t="s">
        <v>16</v>
      </c>
      <c r="E82" s="28">
        <v>35000</v>
      </c>
      <c r="F82" s="23">
        <v>0</v>
      </c>
      <c r="G82" s="3">
        <f t="shared" si="8"/>
        <v>0</v>
      </c>
      <c r="H82" s="3"/>
      <c r="I82" s="3"/>
      <c r="J82" s="4"/>
      <c r="K82" s="5"/>
      <c r="L82" s="6">
        <f t="shared" si="6"/>
        <v>0</v>
      </c>
      <c r="M82" s="7"/>
      <c r="N82" s="29">
        <f t="shared" si="7"/>
        <v>0</v>
      </c>
    </row>
    <row r="83" spans="1:14" x14ac:dyDescent="0.3">
      <c r="A83" s="24">
        <f t="shared" si="9"/>
        <v>78</v>
      </c>
      <c r="B83" s="24" t="s">
        <v>51</v>
      </c>
      <c r="C83" s="26" t="s">
        <v>182</v>
      </c>
      <c r="D83" s="27" t="s">
        <v>15</v>
      </c>
      <c r="E83" s="28">
        <v>207500</v>
      </c>
      <c r="F83" s="23">
        <v>0</v>
      </c>
      <c r="G83" s="3">
        <f t="shared" si="8"/>
        <v>0</v>
      </c>
      <c r="H83" s="3"/>
      <c r="I83" s="3"/>
      <c r="J83" s="4"/>
      <c r="K83" s="5"/>
      <c r="L83" s="6">
        <f t="shared" si="6"/>
        <v>0</v>
      </c>
      <c r="M83" s="7"/>
      <c r="N83" s="29">
        <f t="shared" si="7"/>
        <v>0</v>
      </c>
    </row>
    <row r="84" spans="1:14" x14ac:dyDescent="0.3">
      <c r="A84" s="24">
        <f t="shared" si="9"/>
        <v>79</v>
      </c>
      <c r="B84" s="24" t="s">
        <v>52</v>
      </c>
      <c r="C84" s="26" t="s">
        <v>183</v>
      </c>
      <c r="D84" s="27" t="s">
        <v>15</v>
      </c>
      <c r="E84" s="28">
        <v>101500</v>
      </c>
      <c r="F84" s="23">
        <v>0</v>
      </c>
      <c r="G84" s="3">
        <f t="shared" si="8"/>
        <v>0</v>
      </c>
      <c r="H84" s="3"/>
      <c r="I84" s="3"/>
      <c r="J84" s="4"/>
      <c r="K84" s="5"/>
      <c r="L84" s="6">
        <f t="shared" si="6"/>
        <v>0</v>
      </c>
      <c r="M84" s="7"/>
      <c r="N84" s="29">
        <f t="shared" si="7"/>
        <v>0</v>
      </c>
    </row>
    <row r="85" spans="1:14" x14ac:dyDescent="0.3">
      <c r="A85" s="24">
        <f t="shared" si="9"/>
        <v>80</v>
      </c>
      <c r="B85" s="24" t="s">
        <v>57</v>
      </c>
      <c r="C85" s="26" t="s">
        <v>184</v>
      </c>
      <c r="D85" s="27" t="s">
        <v>15</v>
      </c>
      <c r="E85" s="28">
        <v>2475</v>
      </c>
      <c r="F85" s="23">
        <v>0</v>
      </c>
      <c r="G85" s="3">
        <f t="shared" si="8"/>
        <v>0</v>
      </c>
      <c r="H85" s="3"/>
      <c r="I85" s="3"/>
      <c r="J85" s="4"/>
      <c r="K85" s="5"/>
      <c r="L85" s="6">
        <f t="shared" si="6"/>
        <v>0</v>
      </c>
      <c r="M85" s="7"/>
      <c r="N85" s="29">
        <f t="shared" si="7"/>
        <v>0</v>
      </c>
    </row>
    <row r="86" spans="1:14" x14ac:dyDescent="0.3">
      <c r="A86" s="24">
        <f t="shared" si="9"/>
        <v>81</v>
      </c>
      <c r="B86" s="24" t="s">
        <v>147</v>
      </c>
      <c r="C86" s="26" t="s">
        <v>185</v>
      </c>
      <c r="D86" s="27" t="s">
        <v>15</v>
      </c>
      <c r="E86" s="28">
        <v>31000</v>
      </c>
      <c r="F86" s="23">
        <v>0</v>
      </c>
      <c r="G86" s="3">
        <f t="shared" si="8"/>
        <v>0</v>
      </c>
      <c r="H86" s="3"/>
      <c r="I86" s="3"/>
      <c r="J86" s="4"/>
      <c r="K86" s="5"/>
      <c r="L86" s="6">
        <f t="shared" si="6"/>
        <v>0</v>
      </c>
      <c r="M86" s="7"/>
      <c r="N86" s="29">
        <f t="shared" si="7"/>
        <v>0</v>
      </c>
    </row>
    <row r="87" spans="1:14" x14ac:dyDescent="0.3">
      <c r="A87" s="24">
        <f t="shared" si="9"/>
        <v>82</v>
      </c>
      <c r="B87" s="24" t="s">
        <v>148</v>
      </c>
      <c r="C87" s="26" t="s">
        <v>186</v>
      </c>
      <c r="D87" s="27" t="s">
        <v>15</v>
      </c>
      <c r="E87" s="28">
        <v>3200</v>
      </c>
      <c r="F87" s="23">
        <v>0</v>
      </c>
      <c r="G87" s="3">
        <f t="shared" si="8"/>
        <v>0</v>
      </c>
      <c r="H87" s="3"/>
      <c r="I87" s="3"/>
      <c r="J87" s="4"/>
      <c r="K87" s="5"/>
      <c r="L87" s="6">
        <f t="shared" si="6"/>
        <v>0</v>
      </c>
      <c r="M87" s="7"/>
      <c r="N87" s="29">
        <f t="shared" si="7"/>
        <v>0</v>
      </c>
    </row>
    <row r="88" spans="1:14" x14ac:dyDescent="0.3">
      <c r="A88" s="24">
        <f t="shared" si="9"/>
        <v>83</v>
      </c>
      <c r="B88" s="24" t="s">
        <v>149</v>
      </c>
      <c r="C88" s="26" t="s">
        <v>187</v>
      </c>
      <c r="D88" s="27" t="s">
        <v>15</v>
      </c>
      <c r="E88" s="28">
        <v>510</v>
      </c>
      <c r="F88" s="23">
        <v>0</v>
      </c>
      <c r="G88" s="3">
        <f t="shared" si="8"/>
        <v>0</v>
      </c>
      <c r="H88" s="3"/>
      <c r="I88" s="3"/>
      <c r="J88" s="4"/>
      <c r="K88" s="5"/>
      <c r="L88" s="6">
        <f t="shared" si="6"/>
        <v>0</v>
      </c>
      <c r="M88" s="7"/>
      <c r="N88" s="29">
        <f t="shared" si="7"/>
        <v>0</v>
      </c>
    </row>
    <row r="89" spans="1:14" x14ac:dyDescent="0.3">
      <c r="A89" s="24">
        <f t="shared" si="9"/>
        <v>84</v>
      </c>
      <c r="B89" s="24" t="s">
        <v>150</v>
      </c>
      <c r="C89" s="26" t="s">
        <v>188</v>
      </c>
      <c r="D89" s="27" t="s">
        <v>15</v>
      </c>
      <c r="E89" s="28">
        <v>240</v>
      </c>
      <c r="F89" s="23">
        <v>0</v>
      </c>
      <c r="G89" s="3">
        <f t="shared" si="8"/>
        <v>0</v>
      </c>
      <c r="H89" s="3"/>
      <c r="I89" s="3"/>
      <c r="J89" s="4"/>
      <c r="K89" s="5"/>
      <c r="L89" s="6">
        <f t="shared" si="6"/>
        <v>0</v>
      </c>
      <c r="M89" s="7"/>
      <c r="N89" s="29">
        <f t="shared" si="7"/>
        <v>0</v>
      </c>
    </row>
    <row r="90" spans="1:14" x14ac:dyDescent="0.3">
      <c r="A90" s="24">
        <f t="shared" si="9"/>
        <v>85</v>
      </c>
      <c r="B90" s="24" t="s">
        <v>151</v>
      </c>
      <c r="C90" s="26" t="s">
        <v>189</v>
      </c>
      <c r="D90" s="27" t="s">
        <v>15</v>
      </c>
      <c r="E90" s="28">
        <v>300</v>
      </c>
      <c r="F90" s="23">
        <v>0</v>
      </c>
      <c r="G90" s="3">
        <f t="shared" si="8"/>
        <v>0</v>
      </c>
      <c r="H90" s="3"/>
      <c r="I90" s="3"/>
      <c r="J90" s="4"/>
      <c r="K90" s="5"/>
      <c r="L90" s="6">
        <f t="shared" si="6"/>
        <v>0</v>
      </c>
      <c r="M90" s="7"/>
      <c r="N90" s="29">
        <f t="shared" si="7"/>
        <v>0</v>
      </c>
    </row>
    <row r="91" spans="1:14" x14ac:dyDescent="0.3">
      <c r="A91" s="24">
        <f t="shared" si="9"/>
        <v>86</v>
      </c>
      <c r="B91" s="24" t="s">
        <v>59</v>
      </c>
      <c r="C91" s="26" t="s">
        <v>116</v>
      </c>
      <c r="D91" s="27" t="s">
        <v>14</v>
      </c>
      <c r="E91" s="28">
        <v>14</v>
      </c>
      <c r="F91" s="23">
        <v>0</v>
      </c>
      <c r="G91" s="3">
        <f t="shared" si="8"/>
        <v>0</v>
      </c>
      <c r="H91" s="3"/>
      <c r="I91" s="3"/>
      <c r="J91" s="4"/>
      <c r="K91" s="5"/>
      <c r="L91" s="6">
        <f t="shared" si="6"/>
        <v>0</v>
      </c>
      <c r="M91" s="7"/>
      <c r="N91" s="29">
        <f t="shared" si="7"/>
        <v>0</v>
      </c>
    </row>
    <row r="92" spans="1:14" x14ac:dyDescent="0.3">
      <c r="A92" s="24">
        <f t="shared" si="9"/>
        <v>87</v>
      </c>
      <c r="B92" s="24" t="s">
        <v>152</v>
      </c>
      <c r="C92" s="26" t="s">
        <v>190</v>
      </c>
      <c r="D92" s="27" t="s">
        <v>14</v>
      </c>
      <c r="E92" s="28">
        <v>10</v>
      </c>
      <c r="F92" s="23">
        <v>0</v>
      </c>
      <c r="G92" s="3">
        <f t="shared" si="8"/>
        <v>0</v>
      </c>
      <c r="H92" s="3"/>
      <c r="I92" s="3"/>
      <c r="J92" s="4"/>
      <c r="K92" s="5"/>
      <c r="L92" s="6">
        <f t="shared" si="6"/>
        <v>0</v>
      </c>
      <c r="M92" s="7"/>
      <c r="N92" s="29">
        <f t="shared" si="7"/>
        <v>0</v>
      </c>
    </row>
    <row r="93" spans="1:14" x14ac:dyDescent="0.3">
      <c r="A93" s="24">
        <f t="shared" si="9"/>
        <v>88</v>
      </c>
      <c r="B93" s="24" t="s">
        <v>62</v>
      </c>
      <c r="C93" s="26" t="s">
        <v>119</v>
      </c>
      <c r="D93" s="27" t="s">
        <v>14</v>
      </c>
      <c r="E93" s="28">
        <v>10</v>
      </c>
      <c r="F93" s="23">
        <v>0</v>
      </c>
      <c r="G93" s="3">
        <f t="shared" si="8"/>
        <v>0</v>
      </c>
      <c r="H93" s="3"/>
      <c r="I93" s="3"/>
      <c r="J93" s="4"/>
      <c r="K93" s="5"/>
      <c r="L93" s="6">
        <f t="shared" si="6"/>
        <v>0</v>
      </c>
      <c r="M93" s="7"/>
      <c r="N93" s="29">
        <f t="shared" si="7"/>
        <v>0</v>
      </c>
    </row>
    <row r="94" spans="1:14" x14ac:dyDescent="0.3">
      <c r="A94" s="24">
        <f t="shared" si="9"/>
        <v>89</v>
      </c>
      <c r="B94" s="24" t="s">
        <v>153</v>
      </c>
      <c r="C94" s="26" t="s">
        <v>191</v>
      </c>
      <c r="D94" s="27" t="s">
        <v>14</v>
      </c>
      <c r="E94" s="28">
        <v>285</v>
      </c>
      <c r="F94" s="23">
        <v>0</v>
      </c>
      <c r="G94" s="3">
        <f t="shared" si="8"/>
        <v>0</v>
      </c>
      <c r="H94" s="3"/>
      <c r="I94" s="3"/>
      <c r="J94" s="4"/>
      <c r="K94" s="5"/>
      <c r="L94" s="6">
        <f t="shared" si="6"/>
        <v>0</v>
      </c>
      <c r="M94" s="7"/>
      <c r="N94" s="29">
        <f t="shared" si="7"/>
        <v>0</v>
      </c>
    </row>
    <row r="95" spans="1:14" x14ac:dyDescent="0.3">
      <c r="A95" s="24">
        <f t="shared" si="9"/>
        <v>90</v>
      </c>
      <c r="B95" s="24" t="s">
        <v>154</v>
      </c>
      <c r="C95" s="26" t="s">
        <v>192</v>
      </c>
      <c r="D95" s="27" t="s">
        <v>14</v>
      </c>
      <c r="E95" s="28">
        <v>6</v>
      </c>
      <c r="F95" s="23">
        <v>0</v>
      </c>
      <c r="G95" s="3">
        <f t="shared" si="8"/>
        <v>0</v>
      </c>
      <c r="H95" s="3"/>
      <c r="I95" s="3"/>
      <c r="J95" s="4"/>
      <c r="K95" s="5"/>
      <c r="L95" s="6">
        <f t="shared" si="6"/>
        <v>0</v>
      </c>
      <c r="M95" s="7"/>
      <c r="N95" s="29">
        <f t="shared" si="7"/>
        <v>0</v>
      </c>
    </row>
    <row r="96" spans="1:14" x14ac:dyDescent="0.3">
      <c r="A96" s="24">
        <f t="shared" si="9"/>
        <v>91</v>
      </c>
      <c r="B96" s="24" t="s">
        <v>155</v>
      </c>
      <c r="C96" s="26" t="s">
        <v>193</v>
      </c>
      <c r="D96" s="27" t="s">
        <v>14</v>
      </c>
      <c r="E96" s="28">
        <v>32</v>
      </c>
      <c r="F96" s="23">
        <v>0</v>
      </c>
      <c r="G96" s="3">
        <f t="shared" si="8"/>
        <v>0</v>
      </c>
      <c r="H96" s="3"/>
      <c r="I96" s="3"/>
      <c r="J96" s="4"/>
      <c r="K96" s="5"/>
      <c r="L96" s="6">
        <f t="shared" si="6"/>
        <v>0</v>
      </c>
      <c r="M96" s="7"/>
      <c r="N96" s="29">
        <f t="shared" si="7"/>
        <v>0</v>
      </c>
    </row>
    <row r="97" spans="1:14" x14ac:dyDescent="0.3">
      <c r="A97" s="24">
        <f t="shared" si="9"/>
        <v>92</v>
      </c>
      <c r="B97" s="24" t="s">
        <v>156</v>
      </c>
      <c r="C97" s="26" t="s">
        <v>194</v>
      </c>
      <c r="D97" s="27" t="s">
        <v>14</v>
      </c>
      <c r="E97" s="28">
        <v>79</v>
      </c>
      <c r="F97" s="23">
        <v>0</v>
      </c>
      <c r="G97" s="3">
        <f t="shared" si="8"/>
        <v>0</v>
      </c>
      <c r="H97" s="3"/>
      <c r="I97" s="3"/>
      <c r="J97" s="4"/>
      <c r="K97" s="5"/>
      <c r="L97" s="6">
        <f t="shared" si="6"/>
        <v>0</v>
      </c>
      <c r="M97" s="7"/>
      <c r="N97" s="29">
        <f t="shared" si="7"/>
        <v>0</v>
      </c>
    </row>
    <row r="98" spans="1:14" x14ac:dyDescent="0.3">
      <c r="A98" s="24">
        <f t="shared" si="9"/>
        <v>93</v>
      </c>
      <c r="B98" s="24" t="s">
        <v>157</v>
      </c>
      <c r="C98" s="26" t="s">
        <v>195</v>
      </c>
      <c r="D98" s="27" t="s">
        <v>14</v>
      </c>
      <c r="E98" s="28">
        <v>21</v>
      </c>
      <c r="F98" s="23">
        <v>0</v>
      </c>
      <c r="G98" s="3">
        <f t="shared" si="8"/>
        <v>0</v>
      </c>
      <c r="H98" s="3"/>
      <c r="I98" s="3"/>
      <c r="J98" s="4"/>
      <c r="K98" s="5"/>
      <c r="L98" s="6">
        <f t="shared" si="6"/>
        <v>0</v>
      </c>
      <c r="M98" s="7"/>
      <c r="N98" s="29">
        <f t="shared" si="7"/>
        <v>0</v>
      </c>
    </row>
    <row r="99" spans="1:14" x14ac:dyDescent="0.3">
      <c r="A99" s="24">
        <f t="shared" si="9"/>
        <v>94</v>
      </c>
      <c r="B99" s="24" t="s">
        <v>158</v>
      </c>
      <c r="C99" s="26" t="s">
        <v>196</v>
      </c>
      <c r="D99" s="27" t="s">
        <v>14</v>
      </c>
      <c r="E99" s="28">
        <v>144</v>
      </c>
      <c r="F99" s="23">
        <v>0</v>
      </c>
      <c r="G99" s="3">
        <f t="shared" si="8"/>
        <v>0</v>
      </c>
      <c r="H99" s="3"/>
      <c r="I99" s="3"/>
      <c r="J99" s="4"/>
      <c r="K99" s="5"/>
      <c r="L99" s="6">
        <f t="shared" si="6"/>
        <v>0</v>
      </c>
      <c r="M99" s="7"/>
      <c r="N99" s="29">
        <f t="shared" si="7"/>
        <v>0</v>
      </c>
    </row>
    <row r="100" spans="1:14" x14ac:dyDescent="0.3">
      <c r="A100" s="24">
        <f t="shared" si="9"/>
        <v>95</v>
      </c>
      <c r="B100" s="24" t="s">
        <v>159</v>
      </c>
      <c r="C100" s="26" t="s">
        <v>197</v>
      </c>
      <c r="D100" s="27" t="s">
        <v>14</v>
      </c>
      <c r="E100" s="28">
        <v>26</v>
      </c>
      <c r="F100" s="23">
        <v>0</v>
      </c>
      <c r="G100" s="3">
        <f t="shared" si="8"/>
        <v>0</v>
      </c>
      <c r="H100" s="3"/>
      <c r="I100" s="3"/>
      <c r="J100" s="4"/>
      <c r="K100" s="5"/>
      <c r="L100" s="6">
        <f t="shared" si="6"/>
        <v>0</v>
      </c>
      <c r="M100" s="7"/>
      <c r="N100" s="29">
        <f t="shared" si="7"/>
        <v>0</v>
      </c>
    </row>
    <row r="101" spans="1:14" x14ac:dyDescent="0.3">
      <c r="A101" s="24">
        <f t="shared" si="9"/>
        <v>96</v>
      </c>
      <c r="B101" s="24" t="s">
        <v>160</v>
      </c>
      <c r="C101" s="26" t="s">
        <v>198</v>
      </c>
      <c r="D101" s="27" t="s">
        <v>14</v>
      </c>
      <c r="E101" s="28">
        <v>18</v>
      </c>
      <c r="F101" s="23">
        <v>0</v>
      </c>
      <c r="G101" s="3">
        <f t="shared" si="8"/>
        <v>0</v>
      </c>
      <c r="H101" s="3"/>
      <c r="I101" s="3"/>
      <c r="J101" s="4"/>
      <c r="K101" s="5"/>
      <c r="L101" s="6">
        <f t="shared" si="6"/>
        <v>0</v>
      </c>
      <c r="M101" s="7"/>
      <c r="N101" s="29">
        <f t="shared" si="7"/>
        <v>0</v>
      </c>
    </row>
    <row r="102" spans="1:14" x14ac:dyDescent="0.3">
      <c r="A102" s="24">
        <f t="shared" si="9"/>
        <v>97</v>
      </c>
      <c r="B102" s="24" t="s">
        <v>161</v>
      </c>
      <c r="C102" s="26" t="s">
        <v>199</v>
      </c>
      <c r="D102" s="27" t="s">
        <v>14</v>
      </c>
      <c r="E102" s="28">
        <v>19</v>
      </c>
      <c r="F102" s="23">
        <v>0</v>
      </c>
      <c r="G102" s="3">
        <f t="shared" si="8"/>
        <v>0</v>
      </c>
      <c r="H102" s="3"/>
      <c r="I102" s="3"/>
      <c r="J102" s="4"/>
      <c r="K102" s="5"/>
      <c r="L102" s="6">
        <f t="shared" si="6"/>
        <v>0</v>
      </c>
      <c r="M102" s="7"/>
      <c r="N102" s="29">
        <f t="shared" si="7"/>
        <v>0</v>
      </c>
    </row>
    <row r="103" spans="1:14" x14ac:dyDescent="0.3">
      <c r="A103" s="24">
        <f t="shared" si="9"/>
        <v>98</v>
      </c>
      <c r="B103" s="24" t="s">
        <v>162</v>
      </c>
      <c r="C103" s="26" t="s">
        <v>200</v>
      </c>
      <c r="D103" s="27" t="s">
        <v>14</v>
      </c>
      <c r="E103" s="28">
        <v>21</v>
      </c>
      <c r="F103" s="23">
        <v>0</v>
      </c>
      <c r="G103" s="3">
        <f t="shared" si="8"/>
        <v>0</v>
      </c>
      <c r="H103" s="3"/>
      <c r="I103" s="3"/>
      <c r="J103" s="4"/>
      <c r="K103" s="5"/>
      <c r="L103" s="6">
        <f t="shared" si="6"/>
        <v>0</v>
      </c>
      <c r="M103" s="7"/>
      <c r="N103" s="29">
        <f t="shared" si="7"/>
        <v>0</v>
      </c>
    </row>
    <row r="104" spans="1:14" x14ac:dyDescent="0.3">
      <c r="A104" s="24">
        <f t="shared" si="9"/>
        <v>99</v>
      </c>
      <c r="B104" s="24" t="s">
        <v>163</v>
      </c>
      <c r="C104" s="26" t="s">
        <v>201</v>
      </c>
      <c r="D104" s="27" t="s">
        <v>14</v>
      </c>
      <c r="E104" s="28">
        <v>7</v>
      </c>
      <c r="F104" s="23">
        <v>0</v>
      </c>
      <c r="G104" s="3">
        <f t="shared" si="8"/>
        <v>0</v>
      </c>
      <c r="H104" s="3"/>
      <c r="I104" s="3"/>
      <c r="J104" s="4"/>
      <c r="K104" s="5"/>
      <c r="L104" s="6">
        <f t="shared" si="6"/>
        <v>0</v>
      </c>
      <c r="M104" s="7"/>
      <c r="N104" s="29">
        <f t="shared" si="7"/>
        <v>0</v>
      </c>
    </row>
    <row r="105" spans="1:14" x14ac:dyDescent="0.3">
      <c r="A105" s="24">
        <f t="shared" si="9"/>
        <v>100</v>
      </c>
      <c r="B105" s="24" t="s">
        <v>164</v>
      </c>
      <c r="C105" s="26" t="s">
        <v>202</v>
      </c>
      <c r="D105" s="27" t="s">
        <v>14</v>
      </c>
      <c r="E105" s="28">
        <v>6</v>
      </c>
      <c r="F105" s="23">
        <v>0</v>
      </c>
      <c r="G105" s="3">
        <f t="shared" si="8"/>
        <v>0</v>
      </c>
      <c r="H105" s="3"/>
      <c r="I105" s="3"/>
      <c r="J105" s="4"/>
      <c r="K105" s="5"/>
      <c r="L105" s="6">
        <f t="shared" si="6"/>
        <v>0</v>
      </c>
      <c r="M105" s="7"/>
      <c r="N105" s="29">
        <f t="shared" si="7"/>
        <v>0</v>
      </c>
    </row>
    <row r="106" spans="1:14" x14ac:dyDescent="0.3">
      <c r="A106" s="24">
        <f t="shared" si="9"/>
        <v>101</v>
      </c>
      <c r="B106" s="24" t="s">
        <v>165</v>
      </c>
      <c r="C106" s="26" t="s">
        <v>203</v>
      </c>
      <c r="D106" s="27" t="s">
        <v>14</v>
      </c>
      <c r="E106" s="28">
        <v>19</v>
      </c>
      <c r="F106" s="23">
        <v>0</v>
      </c>
      <c r="G106" s="3">
        <f t="shared" si="8"/>
        <v>0</v>
      </c>
      <c r="H106" s="3"/>
      <c r="I106" s="3"/>
      <c r="J106" s="4"/>
      <c r="K106" s="5"/>
      <c r="L106" s="6">
        <f t="shared" si="6"/>
        <v>0</v>
      </c>
      <c r="M106" s="7"/>
      <c r="N106" s="29">
        <f t="shared" si="7"/>
        <v>0</v>
      </c>
    </row>
    <row r="107" spans="1:14" x14ac:dyDescent="0.3">
      <c r="A107" s="24">
        <f t="shared" si="9"/>
        <v>102</v>
      </c>
      <c r="B107" s="24" t="s">
        <v>166</v>
      </c>
      <c r="C107" s="26" t="s">
        <v>204</v>
      </c>
      <c r="D107" s="27" t="s">
        <v>13</v>
      </c>
      <c r="E107" s="28">
        <v>1</v>
      </c>
      <c r="F107" s="23">
        <v>0</v>
      </c>
      <c r="G107" s="3">
        <f>F107*E107</f>
        <v>0</v>
      </c>
      <c r="H107" s="3"/>
      <c r="I107" s="3"/>
      <c r="J107" s="4"/>
      <c r="K107" s="5"/>
      <c r="L107" s="6">
        <f t="shared" si="6"/>
        <v>0</v>
      </c>
      <c r="M107" s="7"/>
      <c r="N107" s="29">
        <f t="shared" si="7"/>
        <v>0</v>
      </c>
    </row>
    <row r="108" spans="1:14" x14ac:dyDescent="0.3">
      <c r="A108" s="24">
        <f t="shared" si="9"/>
        <v>103</v>
      </c>
      <c r="B108" s="24" t="s">
        <v>167</v>
      </c>
      <c r="C108" s="26" t="s">
        <v>205</v>
      </c>
      <c r="D108" s="27" t="s">
        <v>14</v>
      </c>
      <c r="E108" s="28">
        <v>6</v>
      </c>
      <c r="F108" s="23">
        <v>0</v>
      </c>
      <c r="G108" s="3">
        <f t="shared" si="8"/>
        <v>0</v>
      </c>
      <c r="H108" s="3"/>
      <c r="I108" s="3"/>
      <c r="J108" s="4"/>
      <c r="K108" s="5"/>
      <c r="L108" s="6">
        <f t="shared" si="6"/>
        <v>0</v>
      </c>
      <c r="M108" s="7"/>
      <c r="N108" s="29">
        <f t="shared" si="7"/>
        <v>0</v>
      </c>
    </row>
    <row r="109" spans="1:14" x14ac:dyDescent="0.3">
      <c r="A109" s="24">
        <f t="shared" si="9"/>
        <v>104</v>
      </c>
      <c r="B109" s="24" t="s">
        <v>63</v>
      </c>
      <c r="C109" s="26" t="s">
        <v>206</v>
      </c>
      <c r="D109" s="27" t="s">
        <v>13</v>
      </c>
      <c r="E109" s="28">
        <v>1</v>
      </c>
      <c r="F109" s="23">
        <v>0</v>
      </c>
      <c r="G109" s="3">
        <f t="shared" si="8"/>
        <v>0</v>
      </c>
      <c r="H109" s="3"/>
      <c r="I109" s="3"/>
      <c r="J109" s="4"/>
      <c r="K109" s="5"/>
      <c r="L109" s="6">
        <f t="shared" si="6"/>
        <v>0</v>
      </c>
      <c r="M109" s="7"/>
      <c r="N109" s="29">
        <f t="shared" si="7"/>
        <v>0</v>
      </c>
    </row>
    <row r="110" spans="1:14" x14ac:dyDescent="0.3">
      <c r="A110" s="24">
        <f t="shared" si="9"/>
        <v>105</v>
      </c>
      <c r="B110" s="24" t="s">
        <v>64</v>
      </c>
      <c r="C110" s="26" t="s">
        <v>121</v>
      </c>
      <c r="D110" s="27" t="s">
        <v>13</v>
      </c>
      <c r="E110" s="28">
        <v>1</v>
      </c>
      <c r="F110" s="23">
        <v>0</v>
      </c>
      <c r="G110" s="3">
        <f t="shared" si="8"/>
        <v>0</v>
      </c>
      <c r="H110" s="3"/>
      <c r="I110" s="3"/>
      <c r="J110" s="4"/>
      <c r="K110" s="5"/>
      <c r="L110" s="6">
        <f t="shared" si="6"/>
        <v>0</v>
      </c>
      <c r="M110" s="7"/>
      <c r="N110" s="29">
        <f t="shared" si="7"/>
        <v>0</v>
      </c>
    </row>
    <row r="111" spans="1:14" x14ac:dyDescent="0.3">
      <c r="A111" s="24">
        <f t="shared" si="9"/>
        <v>106</v>
      </c>
      <c r="B111" s="24" t="s">
        <v>65</v>
      </c>
      <c r="C111" s="26" t="s">
        <v>122</v>
      </c>
      <c r="D111" s="27" t="s">
        <v>13</v>
      </c>
      <c r="E111" s="28">
        <v>1</v>
      </c>
      <c r="F111" s="23">
        <v>0</v>
      </c>
      <c r="G111" s="3">
        <f t="shared" si="8"/>
        <v>0</v>
      </c>
      <c r="H111" s="3"/>
      <c r="I111" s="3"/>
      <c r="J111" s="4"/>
      <c r="K111" s="5"/>
      <c r="L111" s="6">
        <f t="shared" si="6"/>
        <v>0</v>
      </c>
      <c r="M111" s="7"/>
      <c r="N111" s="29">
        <f t="shared" si="7"/>
        <v>0</v>
      </c>
    </row>
    <row r="112" spans="1:14" x14ac:dyDescent="0.3">
      <c r="A112" s="24">
        <f t="shared" si="9"/>
        <v>107</v>
      </c>
      <c r="B112" s="24" t="s">
        <v>168</v>
      </c>
      <c r="C112" s="26" t="s">
        <v>207</v>
      </c>
      <c r="D112" s="27" t="s">
        <v>13</v>
      </c>
      <c r="E112" s="28">
        <v>1</v>
      </c>
      <c r="F112" s="23">
        <v>0</v>
      </c>
      <c r="G112" s="3">
        <f t="shared" si="8"/>
        <v>0</v>
      </c>
      <c r="H112" s="3"/>
      <c r="I112" s="3"/>
      <c r="J112" s="4"/>
      <c r="K112" s="5"/>
      <c r="L112" s="6">
        <f t="shared" si="6"/>
        <v>0</v>
      </c>
      <c r="M112" s="7"/>
      <c r="N112" s="29">
        <f t="shared" si="7"/>
        <v>0</v>
      </c>
    </row>
    <row r="113" spans="1:14" x14ac:dyDescent="0.3">
      <c r="A113" s="24">
        <f t="shared" si="9"/>
        <v>108</v>
      </c>
      <c r="B113" s="24" t="s">
        <v>169</v>
      </c>
      <c r="C113" s="26" t="s">
        <v>208</v>
      </c>
      <c r="D113" s="27" t="s">
        <v>13</v>
      </c>
      <c r="E113" s="28">
        <v>1</v>
      </c>
      <c r="F113" s="23">
        <v>0</v>
      </c>
      <c r="G113" s="3">
        <f t="shared" si="8"/>
        <v>0</v>
      </c>
      <c r="H113" s="3"/>
      <c r="I113" s="3"/>
      <c r="J113" s="4"/>
      <c r="K113" s="5"/>
      <c r="L113" s="6">
        <f t="shared" si="6"/>
        <v>0</v>
      </c>
      <c r="M113" s="7"/>
      <c r="N113" s="29">
        <f t="shared" si="7"/>
        <v>0</v>
      </c>
    </row>
    <row r="114" spans="1:14" x14ac:dyDescent="0.3">
      <c r="A114" s="24">
        <f t="shared" si="9"/>
        <v>109</v>
      </c>
      <c r="B114" s="24" t="s">
        <v>170</v>
      </c>
      <c r="C114" s="26" t="s">
        <v>209</v>
      </c>
      <c r="D114" s="27" t="s">
        <v>13</v>
      </c>
      <c r="E114" s="28">
        <v>1</v>
      </c>
      <c r="F114" s="23">
        <v>0</v>
      </c>
      <c r="G114" s="3">
        <f t="shared" si="8"/>
        <v>0</v>
      </c>
      <c r="H114" s="3"/>
      <c r="I114" s="3"/>
      <c r="J114" s="4"/>
      <c r="K114" s="5"/>
      <c r="L114" s="6">
        <f t="shared" si="6"/>
        <v>0</v>
      </c>
      <c r="M114" s="7"/>
      <c r="N114" s="29">
        <f t="shared" si="7"/>
        <v>0</v>
      </c>
    </row>
    <row r="115" spans="1:14" x14ac:dyDescent="0.3">
      <c r="A115" s="24">
        <f t="shared" si="9"/>
        <v>110</v>
      </c>
      <c r="B115" s="24" t="s">
        <v>171</v>
      </c>
      <c r="C115" s="26" t="s">
        <v>210</v>
      </c>
      <c r="D115" s="27" t="s">
        <v>13</v>
      </c>
      <c r="E115" s="28">
        <v>1</v>
      </c>
      <c r="F115" s="23">
        <v>0</v>
      </c>
      <c r="G115" s="3">
        <f t="shared" si="8"/>
        <v>0</v>
      </c>
      <c r="H115" s="3"/>
      <c r="I115" s="3"/>
      <c r="J115" s="4"/>
      <c r="K115" s="5"/>
      <c r="L115" s="6">
        <f t="shared" si="6"/>
        <v>0</v>
      </c>
      <c r="M115" s="7"/>
      <c r="N115" s="29">
        <f t="shared" si="7"/>
        <v>0</v>
      </c>
    </row>
    <row r="116" spans="1:14" x14ac:dyDescent="0.3">
      <c r="A116" s="24">
        <f t="shared" si="9"/>
        <v>111</v>
      </c>
      <c r="B116" s="24" t="s">
        <v>172</v>
      </c>
      <c r="C116" s="26" t="s">
        <v>211</v>
      </c>
      <c r="D116" s="27" t="s">
        <v>13</v>
      </c>
      <c r="E116" s="28">
        <v>1</v>
      </c>
      <c r="F116" s="23">
        <v>0</v>
      </c>
      <c r="G116" s="3">
        <f t="shared" si="8"/>
        <v>0</v>
      </c>
      <c r="H116" s="3"/>
      <c r="I116" s="3"/>
      <c r="J116" s="4"/>
      <c r="K116" s="5"/>
      <c r="L116" s="6">
        <f t="shared" si="6"/>
        <v>0</v>
      </c>
      <c r="M116" s="7"/>
      <c r="N116" s="29">
        <f t="shared" si="7"/>
        <v>0</v>
      </c>
    </row>
    <row r="117" spans="1:14" x14ac:dyDescent="0.3">
      <c r="A117" s="24">
        <f t="shared" si="9"/>
        <v>112</v>
      </c>
      <c r="B117" s="24" t="s">
        <v>173</v>
      </c>
      <c r="C117" s="26" t="s">
        <v>212</v>
      </c>
      <c r="D117" s="27" t="s">
        <v>13</v>
      </c>
      <c r="E117" s="28">
        <v>1</v>
      </c>
      <c r="F117" s="23">
        <v>0</v>
      </c>
      <c r="G117" s="3">
        <f t="shared" si="8"/>
        <v>0</v>
      </c>
      <c r="H117" s="3"/>
      <c r="I117" s="3"/>
      <c r="J117" s="4"/>
      <c r="K117" s="5"/>
      <c r="L117" s="6">
        <f t="shared" si="6"/>
        <v>0</v>
      </c>
      <c r="M117" s="7"/>
      <c r="N117" s="29">
        <f t="shared" si="7"/>
        <v>0</v>
      </c>
    </row>
    <row r="118" spans="1:14" x14ac:dyDescent="0.3">
      <c r="A118" s="24">
        <f t="shared" si="9"/>
        <v>113</v>
      </c>
      <c r="B118" s="24" t="s">
        <v>174</v>
      </c>
      <c r="C118" s="26" t="s">
        <v>213</v>
      </c>
      <c r="D118" s="27" t="s">
        <v>13</v>
      </c>
      <c r="E118" s="28">
        <v>1</v>
      </c>
      <c r="F118" s="23">
        <v>0</v>
      </c>
      <c r="G118" s="3">
        <f t="shared" si="8"/>
        <v>0</v>
      </c>
      <c r="H118" s="3"/>
      <c r="I118" s="3"/>
      <c r="J118" s="4"/>
      <c r="K118" s="5"/>
      <c r="L118" s="6">
        <f t="shared" si="6"/>
        <v>0</v>
      </c>
      <c r="M118" s="7"/>
      <c r="N118" s="29">
        <f>M118*E118</f>
        <v>0</v>
      </c>
    </row>
    <row r="119" spans="1:14" ht="18" x14ac:dyDescent="0.35">
      <c r="A119" s="65"/>
      <c r="B119" s="66"/>
      <c r="C119" s="67" t="s">
        <v>227</v>
      </c>
      <c r="D119" s="68"/>
      <c r="E119" s="69"/>
      <c r="F119" s="69"/>
      <c r="G119" s="69"/>
      <c r="H119" s="69"/>
      <c r="I119" s="69"/>
      <c r="J119" s="69"/>
      <c r="K119" s="69"/>
      <c r="L119" s="69"/>
      <c r="M119" s="71" t="s">
        <v>22</v>
      </c>
      <c r="N119" s="74">
        <f>SUM(N65:N118)</f>
        <v>0</v>
      </c>
    </row>
    <row r="120" spans="1:14" ht="18" x14ac:dyDescent="0.3">
      <c r="A120" s="24"/>
      <c r="B120" s="55"/>
      <c r="C120" s="61"/>
      <c r="D120" s="27"/>
      <c r="E120" s="57"/>
      <c r="F120" s="57"/>
      <c r="G120" s="59"/>
      <c r="H120" s="59"/>
      <c r="I120" s="59"/>
      <c r="J120" s="59"/>
      <c r="K120" s="59"/>
      <c r="L120" s="59"/>
      <c r="M120" s="60"/>
      <c r="N120" s="56"/>
    </row>
    <row r="121" spans="1:14" ht="18" x14ac:dyDescent="0.3">
      <c r="A121" s="24"/>
      <c r="B121" s="55"/>
      <c r="C121" s="58" t="s">
        <v>226</v>
      </c>
      <c r="D121" s="27"/>
      <c r="E121" s="57"/>
      <c r="F121" s="57"/>
      <c r="G121" s="59"/>
      <c r="H121" s="59"/>
      <c r="I121" s="59"/>
      <c r="J121" s="59"/>
      <c r="K121" s="59"/>
      <c r="L121" s="59"/>
      <c r="M121" s="60"/>
      <c r="N121" s="56"/>
    </row>
    <row r="122" spans="1:14" x14ac:dyDescent="0.3">
      <c r="A122" s="24">
        <f>A118+1</f>
        <v>114</v>
      </c>
      <c r="B122" s="24" t="s">
        <v>24</v>
      </c>
      <c r="C122" s="26" t="s">
        <v>20</v>
      </c>
      <c r="D122" s="27" t="s">
        <v>13</v>
      </c>
      <c r="E122" s="28">
        <v>1</v>
      </c>
      <c r="F122" s="23">
        <v>0</v>
      </c>
      <c r="G122" s="3">
        <f t="shared" si="8"/>
        <v>0</v>
      </c>
      <c r="H122" s="3"/>
      <c r="I122" s="3"/>
      <c r="J122" s="4"/>
      <c r="K122" s="5"/>
      <c r="L122" s="6">
        <f t="shared" si="6"/>
        <v>0</v>
      </c>
      <c r="M122" s="7"/>
      <c r="N122" s="29">
        <f t="shared" si="7"/>
        <v>0</v>
      </c>
    </row>
    <row r="123" spans="1:14" x14ac:dyDescent="0.3">
      <c r="A123" s="24">
        <f t="shared" si="9"/>
        <v>115</v>
      </c>
      <c r="B123" s="24" t="s">
        <v>141</v>
      </c>
      <c r="C123" s="26" t="s">
        <v>175</v>
      </c>
      <c r="D123" s="27" t="s">
        <v>13</v>
      </c>
      <c r="E123" s="28">
        <v>1</v>
      </c>
      <c r="F123" s="23">
        <v>6142.5</v>
      </c>
      <c r="G123" s="3">
        <f t="shared" si="8"/>
        <v>6142.5</v>
      </c>
      <c r="H123" s="3"/>
      <c r="I123" s="3"/>
      <c r="J123" s="4"/>
      <c r="K123" s="5"/>
      <c r="L123" s="6">
        <f t="shared" si="6"/>
        <v>0</v>
      </c>
      <c r="M123" s="7"/>
      <c r="N123" s="29">
        <f t="shared" si="7"/>
        <v>0</v>
      </c>
    </row>
    <row r="124" spans="1:14" x14ac:dyDescent="0.3">
      <c r="A124" s="24">
        <f t="shared" si="9"/>
        <v>116</v>
      </c>
      <c r="B124" s="24" t="s">
        <v>25</v>
      </c>
      <c r="C124" s="26" t="s">
        <v>83</v>
      </c>
      <c r="D124" s="27" t="s">
        <v>13</v>
      </c>
      <c r="E124" s="28">
        <v>1</v>
      </c>
      <c r="F124" s="23">
        <v>0</v>
      </c>
      <c r="G124" s="3">
        <f t="shared" si="8"/>
        <v>0</v>
      </c>
      <c r="H124" s="3"/>
      <c r="I124" s="3"/>
      <c r="J124" s="4"/>
      <c r="K124" s="5"/>
      <c r="L124" s="6">
        <f t="shared" si="6"/>
        <v>0</v>
      </c>
      <c r="M124" s="7"/>
      <c r="N124" s="29">
        <f t="shared" si="7"/>
        <v>0</v>
      </c>
    </row>
    <row r="125" spans="1:14" x14ac:dyDescent="0.3">
      <c r="A125" s="24">
        <f t="shared" si="9"/>
        <v>117</v>
      </c>
      <c r="B125" s="24" t="s">
        <v>27</v>
      </c>
      <c r="C125" s="26" t="s">
        <v>85</v>
      </c>
      <c r="D125" s="27" t="s">
        <v>16</v>
      </c>
      <c r="E125" s="28">
        <v>76750</v>
      </c>
      <c r="F125" s="23">
        <v>0</v>
      </c>
      <c r="G125" s="3">
        <f t="shared" si="8"/>
        <v>0</v>
      </c>
      <c r="H125" s="3"/>
      <c r="I125" s="3"/>
      <c r="J125" s="4"/>
      <c r="K125" s="5"/>
      <c r="L125" s="6">
        <f t="shared" si="6"/>
        <v>0</v>
      </c>
      <c r="M125" s="7"/>
      <c r="N125" s="29">
        <f t="shared" si="7"/>
        <v>0</v>
      </c>
    </row>
    <row r="126" spans="1:14" x14ac:dyDescent="0.3">
      <c r="A126" s="24">
        <f t="shared" si="9"/>
        <v>118</v>
      </c>
      <c r="B126" s="24" t="s">
        <v>28</v>
      </c>
      <c r="C126" s="26" t="s">
        <v>86</v>
      </c>
      <c r="D126" s="27" t="s">
        <v>17</v>
      </c>
      <c r="E126" s="28">
        <v>500</v>
      </c>
      <c r="F126" s="64">
        <v>18.84</v>
      </c>
      <c r="G126" s="3">
        <f t="shared" si="8"/>
        <v>9420</v>
      </c>
      <c r="H126" s="3"/>
      <c r="I126" s="3"/>
      <c r="J126" s="4"/>
      <c r="K126" s="5"/>
      <c r="L126" s="6">
        <f t="shared" si="6"/>
        <v>0</v>
      </c>
      <c r="M126" s="7"/>
      <c r="N126" s="29">
        <f t="shared" si="7"/>
        <v>0</v>
      </c>
    </row>
    <row r="127" spans="1:14" x14ac:dyDescent="0.3">
      <c r="A127" s="24">
        <f t="shared" si="9"/>
        <v>119</v>
      </c>
      <c r="B127" s="24" t="s">
        <v>29</v>
      </c>
      <c r="C127" s="26" t="s">
        <v>87</v>
      </c>
      <c r="D127" s="27" t="s">
        <v>17</v>
      </c>
      <c r="E127" s="28">
        <v>500</v>
      </c>
      <c r="F127" s="64">
        <v>12.29</v>
      </c>
      <c r="G127" s="3">
        <f t="shared" si="8"/>
        <v>6145</v>
      </c>
      <c r="H127" s="3"/>
      <c r="I127" s="3"/>
      <c r="J127" s="4"/>
      <c r="K127" s="5"/>
      <c r="L127" s="6">
        <f t="shared" si="6"/>
        <v>0</v>
      </c>
      <c r="M127" s="7"/>
      <c r="N127" s="29">
        <f t="shared" si="7"/>
        <v>0</v>
      </c>
    </row>
    <row r="128" spans="1:14" x14ac:dyDescent="0.3">
      <c r="A128" s="24">
        <f t="shared" si="9"/>
        <v>120</v>
      </c>
      <c r="B128" s="24" t="s">
        <v>30</v>
      </c>
      <c r="C128" s="26" t="s">
        <v>88</v>
      </c>
      <c r="D128" s="27" t="s">
        <v>17</v>
      </c>
      <c r="E128" s="28">
        <v>10000</v>
      </c>
      <c r="F128" s="64">
        <v>42.59</v>
      </c>
      <c r="G128" s="3">
        <f t="shared" si="8"/>
        <v>425900.00000000006</v>
      </c>
      <c r="H128" s="3"/>
      <c r="I128" s="3"/>
      <c r="J128" s="4"/>
      <c r="K128" s="5"/>
      <c r="L128" s="6">
        <f t="shared" si="6"/>
        <v>0</v>
      </c>
      <c r="M128" s="7"/>
      <c r="N128" s="29">
        <f t="shared" si="7"/>
        <v>0</v>
      </c>
    </row>
    <row r="129" spans="1:14" x14ac:dyDescent="0.3">
      <c r="A129" s="24">
        <f t="shared" si="9"/>
        <v>121</v>
      </c>
      <c r="B129" s="24" t="s">
        <v>31</v>
      </c>
      <c r="C129" s="26" t="s">
        <v>89</v>
      </c>
      <c r="D129" s="27" t="s">
        <v>16</v>
      </c>
      <c r="E129" s="28">
        <v>82450</v>
      </c>
      <c r="F129" s="23">
        <v>0</v>
      </c>
      <c r="G129" s="3">
        <f t="shared" si="8"/>
        <v>0</v>
      </c>
      <c r="H129" s="3"/>
      <c r="I129" s="3"/>
      <c r="J129" s="4"/>
      <c r="K129" s="5"/>
      <c r="L129" s="6">
        <f t="shared" si="6"/>
        <v>0</v>
      </c>
      <c r="M129" s="7"/>
      <c r="N129" s="29">
        <f t="shared" si="7"/>
        <v>0</v>
      </c>
    </row>
    <row r="130" spans="1:14" x14ac:dyDescent="0.3">
      <c r="A130" s="24">
        <f t="shared" si="9"/>
        <v>122</v>
      </c>
      <c r="B130" s="24" t="s">
        <v>33</v>
      </c>
      <c r="C130" s="26" t="s">
        <v>90</v>
      </c>
      <c r="D130" s="27" t="s">
        <v>16</v>
      </c>
      <c r="E130" s="28">
        <v>71050</v>
      </c>
      <c r="F130" s="23">
        <v>0</v>
      </c>
      <c r="G130" s="3">
        <f t="shared" si="8"/>
        <v>0</v>
      </c>
      <c r="H130" s="3"/>
      <c r="I130" s="3"/>
      <c r="J130" s="4"/>
      <c r="K130" s="5"/>
      <c r="L130" s="6">
        <f t="shared" si="6"/>
        <v>0</v>
      </c>
      <c r="M130" s="7"/>
      <c r="N130" s="29">
        <f t="shared" si="7"/>
        <v>0</v>
      </c>
    </row>
    <row r="131" spans="1:14" x14ac:dyDescent="0.3">
      <c r="A131" s="24">
        <f t="shared" si="9"/>
        <v>123</v>
      </c>
      <c r="B131" s="24" t="s">
        <v>214</v>
      </c>
      <c r="C131" s="26" t="s">
        <v>228</v>
      </c>
      <c r="D131" s="27" t="s">
        <v>242</v>
      </c>
      <c r="E131" s="28">
        <v>5000</v>
      </c>
      <c r="F131" s="23">
        <v>19.66</v>
      </c>
      <c r="G131" s="3">
        <f t="shared" ref="G131:G152" si="10">F131*E131</f>
        <v>98300</v>
      </c>
      <c r="H131" s="3"/>
      <c r="I131" s="3"/>
      <c r="J131" s="4"/>
      <c r="K131" s="5"/>
      <c r="L131" s="6">
        <f t="shared" ref="L131:L152" si="11">K131/E131</f>
        <v>0</v>
      </c>
      <c r="M131" s="7"/>
      <c r="N131" s="29">
        <f t="shared" ref="N131:N152" si="12">M131*E131</f>
        <v>0</v>
      </c>
    </row>
    <row r="132" spans="1:14" x14ac:dyDescent="0.3">
      <c r="A132" s="24">
        <f t="shared" si="9"/>
        <v>124</v>
      </c>
      <c r="B132" s="24" t="s">
        <v>36</v>
      </c>
      <c r="C132" s="26" t="s">
        <v>93</v>
      </c>
      <c r="D132" s="27" t="s">
        <v>16</v>
      </c>
      <c r="E132" s="28">
        <v>5700</v>
      </c>
      <c r="F132" s="23">
        <v>0</v>
      </c>
      <c r="G132" s="3">
        <f t="shared" si="10"/>
        <v>0</v>
      </c>
      <c r="H132" s="3"/>
      <c r="I132" s="3"/>
      <c r="J132" s="4"/>
      <c r="K132" s="5"/>
      <c r="L132" s="6">
        <f t="shared" si="11"/>
        <v>0</v>
      </c>
      <c r="M132" s="7"/>
      <c r="N132" s="29">
        <f t="shared" si="12"/>
        <v>0</v>
      </c>
    </row>
    <row r="133" spans="1:14" x14ac:dyDescent="0.3">
      <c r="A133" s="24">
        <f t="shared" si="9"/>
        <v>125</v>
      </c>
      <c r="B133" s="24" t="s">
        <v>37</v>
      </c>
      <c r="C133" s="26" t="s">
        <v>94</v>
      </c>
      <c r="D133" s="27" t="s">
        <v>16</v>
      </c>
      <c r="E133" s="28">
        <v>76750</v>
      </c>
      <c r="F133" s="23">
        <v>0</v>
      </c>
      <c r="G133" s="3">
        <f t="shared" si="10"/>
        <v>0</v>
      </c>
      <c r="H133" s="3"/>
      <c r="I133" s="3"/>
      <c r="J133" s="4"/>
      <c r="K133" s="5"/>
      <c r="L133" s="6">
        <f t="shared" si="11"/>
        <v>0</v>
      </c>
      <c r="M133" s="7"/>
      <c r="N133" s="29">
        <f t="shared" si="12"/>
        <v>0</v>
      </c>
    </row>
    <row r="134" spans="1:14" x14ac:dyDescent="0.3">
      <c r="A134" s="24">
        <f t="shared" si="9"/>
        <v>126</v>
      </c>
      <c r="B134" s="24" t="s">
        <v>48</v>
      </c>
      <c r="C134" s="26" t="s">
        <v>105</v>
      </c>
      <c r="D134" s="27" t="s">
        <v>16</v>
      </c>
      <c r="E134" s="28">
        <v>73500</v>
      </c>
      <c r="F134" s="23">
        <v>0</v>
      </c>
      <c r="G134" s="3">
        <f t="shared" si="10"/>
        <v>0</v>
      </c>
      <c r="H134" s="3"/>
      <c r="I134" s="3"/>
      <c r="J134" s="4"/>
      <c r="K134" s="5"/>
      <c r="L134" s="6">
        <f t="shared" si="11"/>
        <v>0</v>
      </c>
      <c r="M134" s="7"/>
      <c r="N134" s="29">
        <f t="shared" si="12"/>
        <v>0</v>
      </c>
    </row>
    <row r="135" spans="1:14" x14ac:dyDescent="0.3">
      <c r="A135" s="24">
        <f t="shared" si="9"/>
        <v>127</v>
      </c>
      <c r="B135" s="24" t="s">
        <v>215</v>
      </c>
      <c r="C135" s="26" t="s">
        <v>229</v>
      </c>
      <c r="D135" s="27" t="s">
        <v>16</v>
      </c>
      <c r="E135" s="28">
        <v>21500</v>
      </c>
      <c r="F135" s="23">
        <v>0</v>
      </c>
      <c r="G135" s="3">
        <f t="shared" si="10"/>
        <v>0</v>
      </c>
      <c r="H135" s="3"/>
      <c r="I135" s="3"/>
      <c r="J135" s="4"/>
      <c r="K135" s="5"/>
      <c r="L135" s="6">
        <f t="shared" si="11"/>
        <v>0</v>
      </c>
      <c r="M135" s="7"/>
      <c r="N135" s="29">
        <f t="shared" si="12"/>
        <v>0</v>
      </c>
    </row>
    <row r="136" spans="1:14" x14ac:dyDescent="0.3">
      <c r="A136" s="24">
        <f t="shared" si="9"/>
        <v>128</v>
      </c>
      <c r="B136" s="24" t="s">
        <v>216</v>
      </c>
      <c r="C136" s="26" t="s">
        <v>230</v>
      </c>
      <c r="D136" s="27" t="s">
        <v>16</v>
      </c>
      <c r="E136" s="28">
        <v>35000</v>
      </c>
      <c r="F136" s="23">
        <v>0</v>
      </c>
      <c r="G136" s="3">
        <f t="shared" si="10"/>
        <v>0</v>
      </c>
      <c r="H136" s="3"/>
      <c r="I136" s="3"/>
      <c r="J136" s="4"/>
      <c r="K136" s="5"/>
      <c r="L136" s="6">
        <f t="shared" si="11"/>
        <v>0</v>
      </c>
      <c r="M136" s="7"/>
      <c r="N136" s="29">
        <f t="shared" si="12"/>
        <v>0</v>
      </c>
    </row>
    <row r="137" spans="1:14" x14ac:dyDescent="0.3">
      <c r="A137" s="24">
        <f t="shared" si="9"/>
        <v>129</v>
      </c>
      <c r="B137" s="24" t="s">
        <v>217</v>
      </c>
      <c r="C137" s="26" t="s">
        <v>231</v>
      </c>
      <c r="D137" s="27" t="s">
        <v>16</v>
      </c>
      <c r="E137" s="28">
        <v>285000</v>
      </c>
      <c r="F137" s="23">
        <v>0</v>
      </c>
      <c r="G137" s="3">
        <f t="shared" si="10"/>
        <v>0</v>
      </c>
      <c r="H137" s="3"/>
      <c r="I137" s="3"/>
      <c r="J137" s="4"/>
      <c r="K137" s="5"/>
      <c r="L137" s="6">
        <f t="shared" si="11"/>
        <v>0</v>
      </c>
      <c r="M137" s="7"/>
      <c r="N137" s="29">
        <f t="shared" si="12"/>
        <v>0</v>
      </c>
    </row>
    <row r="138" spans="1:14" x14ac:dyDescent="0.3">
      <c r="A138" s="24">
        <f t="shared" si="9"/>
        <v>130</v>
      </c>
      <c r="B138" s="24" t="s">
        <v>51</v>
      </c>
      <c r="C138" s="26" t="s">
        <v>232</v>
      </c>
      <c r="D138" s="27" t="s">
        <v>15</v>
      </c>
      <c r="E138" s="28">
        <v>108750</v>
      </c>
      <c r="F138" s="23">
        <v>0</v>
      </c>
      <c r="G138" s="3">
        <f t="shared" si="10"/>
        <v>0</v>
      </c>
      <c r="H138" s="3"/>
      <c r="I138" s="3"/>
      <c r="J138" s="4"/>
      <c r="K138" s="5"/>
      <c r="L138" s="6">
        <f t="shared" si="11"/>
        <v>0</v>
      </c>
      <c r="M138" s="7"/>
      <c r="N138" s="29">
        <f t="shared" si="12"/>
        <v>0</v>
      </c>
    </row>
    <row r="139" spans="1:14" x14ac:dyDescent="0.3">
      <c r="A139" s="24">
        <f t="shared" ref="A139:A152" si="13">A138+1</f>
        <v>131</v>
      </c>
      <c r="B139" s="24" t="s">
        <v>52</v>
      </c>
      <c r="C139" s="26" t="s">
        <v>233</v>
      </c>
      <c r="D139" s="27" t="s">
        <v>15</v>
      </c>
      <c r="E139" s="28">
        <v>103100</v>
      </c>
      <c r="F139" s="23">
        <v>0</v>
      </c>
      <c r="G139" s="3">
        <f t="shared" si="10"/>
        <v>0</v>
      </c>
      <c r="H139" s="3"/>
      <c r="I139" s="3"/>
      <c r="J139" s="4"/>
      <c r="K139" s="5"/>
      <c r="L139" s="6">
        <f>K139/E139</f>
        <v>0</v>
      </c>
      <c r="M139" s="7"/>
      <c r="N139" s="29">
        <f t="shared" si="12"/>
        <v>0</v>
      </c>
    </row>
    <row r="140" spans="1:14" x14ac:dyDescent="0.3">
      <c r="A140" s="24">
        <f t="shared" si="13"/>
        <v>132</v>
      </c>
      <c r="B140" s="24" t="s">
        <v>57</v>
      </c>
      <c r="C140" s="26" t="s">
        <v>184</v>
      </c>
      <c r="D140" s="27" t="s">
        <v>15</v>
      </c>
      <c r="E140" s="28">
        <v>14090</v>
      </c>
      <c r="F140" s="23">
        <v>0</v>
      </c>
      <c r="G140" s="3">
        <f t="shared" si="10"/>
        <v>0</v>
      </c>
      <c r="H140" s="3"/>
      <c r="I140" s="3"/>
      <c r="J140" s="4"/>
      <c r="K140" s="5"/>
      <c r="L140" s="6">
        <f t="shared" si="11"/>
        <v>0</v>
      </c>
      <c r="M140" s="7"/>
      <c r="N140" s="29">
        <f t="shared" si="12"/>
        <v>0</v>
      </c>
    </row>
    <row r="141" spans="1:14" x14ac:dyDescent="0.3">
      <c r="A141" s="24">
        <f t="shared" si="13"/>
        <v>133</v>
      </c>
      <c r="B141" s="24" t="s">
        <v>62</v>
      </c>
      <c r="C141" s="26" t="s">
        <v>119</v>
      </c>
      <c r="D141" s="27" t="s">
        <v>14</v>
      </c>
      <c r="E141" s="28">
        <v>271</v>
      </c>
      <c r="F141" s="23">
        <v>0</v>
      </c>
      <c r="G141" s="3">
        <f t="shared" si="10"/>
        <v>0</v>
      </c>
      <c r="H141" s="3"/>
      <c r="I141" s="3"/>
      <c r="J141" s="4"/>
      <c r="K141" s="5"/>
      <c r="L141" s="6">
        <f t="shared" si="11"/>
        <v>0</v>
      </c>
      <c r="M141" s="7"/>
      <c r="N141" s="29">
        <f t="shared" si="12"/>
        <v>0</v>
      </c>
    </row>
    <row r="142" spans="1:14" x14ac:dyDescent="0.3">
      <c r="A142" s="24">
        <f t="shared" si="13"/>
        <v>134</v>
      </c>
      <c r="B142" s="24" t="s">
        <v>218</v>
      </c>
      <c r="C142" s="26" t="s">
        <v>234</v>
      </c>
      <c r="D142" s="27" t="s">
        <v>14</v>
      </c>
      <c r="E142" s="28">
        <v>219</v>
      </c>
      <c r="F142" s="23">
        <v>0</v>
      </c>
      <c r="G142" s="3">
        <f t="shared" si="10"/>
        <v>0</v>
      </c>
      <c r="H142" s="3"/>
      <c r="I142" s="3"/>
      <c r="J142" s="4"/>
      <c r="K142" s="5"/>
      <c r="L142" s="6">
        <f t="shared" si="11"/>
        <v>0</v>
      </c>
      <c r="M142" s="7"/>
      <c r="N142" s="29">
        <f t="shared" si="12"/>
        <v>0</v>
      </c>
    </row>
    <row r="143" spans="1:14" x14ac:dyDescent="0.3">
      <c r="A143" s="24">
        <f t="shared" si="13"/>
        <v>135</v>
      </c>
      <c r="B143" s="24" t="s">
        <v>219</v>
      </c>
      <c r="C143" s="26" t="s">
        <v>235</v>
      </c>
      <c r="D143" s="27" t="s">
        <v>14</v>
      </c>
      <c r="E143" s="28">
        <v>56</v>
      </c>
      <c r="F143" s="23">
        <v>0</v>
      </c>
      <c r="G143" s="3">
        <f t="shared" si="10"/>
        <v>0</v>
      </c>
      <c r="H143" s="3"/>
      <c r="I143" s="3"/>
      <c r="J143" s="4"/>
      <c r="K143" s="5"/>
      <c r="L143" s="6">
        <f t="shared" si="11"/>
        <v>0</v>
      </c>
      <c r="M143" s="7"/>
      <c r="N143" s="29">
        <f t="shared" si="12"/>
        <v>0</v>
      </c>
    </row>
    <row r="144" spans="1:14" x14ac:dyDescent="0.3">
      <c r="A144" s="24">
        <f t="shared" si="13"/>
        <v>136</v>
      </c>
      <c r="B144" s="24" t="s">
        <v>220</v>
      </c>
      <c r="C144" s="26" t="s">
        <v>236</v>
      </c>
      <c r="D144" s="27" t="s">
        <v>14</v>
      </c>
      <c r="E144" s="28">
        <v>3</v>
      </c>
      <c r="F144" s="23">
        <v>0</v>
      </c>
      <c r="G144" s="3">
        <f t="shared" si="10"/>
        <v>0</v>
      </c>
      <c r="H144" s="3"/>
      <c r="I144" s="3"/>
      <c r="J144" s="4"/>
      <c r="K144" s="5"/>
      <c r="L144" s="6">
        <f t="shared" si="11"/>
        <v>0</v>
      </c>
      <c r="M144" s="7"/>
      <c r="N144" s="29">
        <f t="shared" si="12"/>
        <v>0</v>
      </c>
    </row>
    <row r="145" spans="1:14" x14ac:dyDescent="0.3">
      <c r="A145" s="24">
        <f t="shared" si="13"/>
        <v>137</v>
      </c>
      <c r="B145" s="24" t="s">
        <v>63</v>
      </c>
      <c r="C145" s="26" t="s">
        <v>120</v>
      </c>
      <c r="D145" s="27" t="s">
        <v>13</v>
      </c>
      <c r="E145" s="28">
        <v>1</v>
      </c>
      <c r="F145" s="23">
        <v>0</v>
      </c>
      <c r="G145" s="3">
        <f t="shared" si="10"/>
        <v>0</v>
      </c>
      <c r="H145" s="3"/>
      <c r="I145" s="3"/>
      <c r="J145" s="4"/>
      <c r="K145" s="5"/>
      <c r="L145" s="6">
        <f t="shared" si="11"/>
        <v>0</v>
      </c>
      <c r="M145" s="7"/>
      <c r="N145" s="29">
        <f t="shared" si="12"/>
        <v>0</v>
      </c>
    </row>
    <row r="146" spans="1:14" x14ac:dyDescent="0.3">
      <c r="A146" s="24">
        <f t="shared" si="13"/>
        <v>138</v>
      </c>
      <c r="B146" s="24" t="s">
        <v>64</v>
      </c>
      <c r="C146" s="26" t="s">
        <v>121</v>
      </c>
      <c r="D146" s="27" t="s">
        <v>13</v>
      </c>
      <c r="E146" s="28">
        <v>1</v>
      </c>
      <c r="F146" s="23">
        <v>0</v>
      </c>
      <c r="G146" s="3">
        <f t="shared" si="10"/>
        <v>0</v>
      </c>
      <c r="H146" s="3"/>
      <c r="I146" s="3"/>
      <c r="J146" s="4"/>
      <c r="K146" s="5"/>
      <c r="L146" s="6">
        <f t="shared" si="11"/>
        <v>0</v>
      </c>
      <c r="M146" s="7"/>
      <c r="N146" s="29">
        <f t="shared" si="12"/>
        <v>0</v>
      </c>
    </row>
    <row r="147" spans="1:14" x14ac:dyDescent="0.3">
      <c r="A147" s="24">
        <f t="shared" si="13"/>
        <v>139</v>
      </c>
      <c r="B147" s="24" t="s">
        <v>65</v>
      </c>
      <c r="C147" s="26" t="s">
        <v>122</v>
      </c>
      <c r="D147" s="27" t="s">
        <v>13</v>
      </c>
      <c r="E147" s="28">
        <v>1</v>
      </c>
      <c r="F147" s="23">
        <v>0</v>
      </c>
      <c r="G147" s="3">
        <f t="shared" si="10"/>
        <v>0</v>
      </c>
      <c r="H147" s="3"/>
      <c r="I147" s="3"/>
      <c r="J147" s="4"/>
      <c r="K147" s="5"/>
      <c r="L147" s="6">
        <f t="shared" si="11"/>
        <v>0</v>
      </c>
      <c r="M147" s="7"/>
      <c r="N147" s="29">
        <f t="shared" si="12"/>
        <v>0</v>
      </c>
    </row>
    <row r="148" spans="1:14" x14ac:dyDescent="0.3">
      <c r="A148" s="24">
        <f t="shared" si="13"/>
        <v>140</v>
      </c>
      <c r="B148" s="24" t="s">
        <v>168</v>
      </c>
      <c r="C148" s="26" t="s">
        <v>207</v>
      </c>
      <c r="D148" s="27" t="s">
        <v>13</v>
      </c>
      <c r="E148" s="28">
        <v>1</v>
      </c>
      <c r="F148" s="23">
        <v>0</v>
      </c>
      <c r="G148" s="3">
        <f t="shared" si="10"/>
        <v>0</v>
      </c>
      <c r="H148" s="3"/>
      <c r="I148" s="3"/>
      <c r="J148" s="4"/>
      <c r="K148" s="5"/>
      <c r="L148" s="6">
        <f>K148/E148</f>
        <v>0</v>
      </c>
      <c r="M148" s="7"/>
      <c r="N148" s="29">
        <f t="shared" si="12"/>
        <v>0</v>
      </c>
    </row>
    <row r="149" spans="1:14" x14ac:dyDescent="0.3">
      <c r="A149" s="24">
        <f t="shared" si="13"/>
        <v>141</v>
      </c>
      <c r="B149" s="24" t="s">
        <v>221</v>
      </c>
      <c r="C149" s="26" t="s">
        <v>237</v>
      </c>
      <c r="D149" s="27" t="s">
        <v>13</v>
      </c>
      <c r="E149" s="28">
        <v>1</v>
      </c>
      <c r="F149" s="23">
        <v>0</v>
      </c>
      <c r="G149" s="3">
        <f t="shared" si="10"/>
        <v>0</v>
      </c>
      <c r="H149" s="3"/>
      <c r="I149" s="3"/>
      <c r="J149" s="4"/>
      <c r="K149" s="5"/>
      <c r="L149" s="6">
        <f t="shared" si="11"/>
        <v>0</v>
      </c>
      <c r="M149" s="7"/>
      <c r="N149" s="29">
        <f t="shared" si="12"/>
        <v>0</v>
      </c>
    </row>
    <row r="150" spans="1:14" x14ac:dyDescent="0.3">
      <c r="A150" s="24">
        <f t="shared" si="13"/>
        <v>142</v>
      </c>
      <c r="B150" s="24" t="s">
        <v>222</v>
      </c>
      <c r="C150" s="26" t="s">
        <v>238</v>
      </c>
      <c r="D150" s="27" t="s">
        <v>15</v>
      </c>
      <c r="E150" s="28">
        <v>28000</v>
      </c>
      <c r="F150" s="23">
        <v>0</v>
      </c>
      <c r="G150" s="3">
        <f t="shared" si="10"/>
        <v>0</v>
      </c>
      <c r="H150" s="3"/>
      <c r="I150" s="3"/>
      <c r="J150" s="4"/>
      <c r="K150" s="5"/>
      <c r="L150" s="6">
        <f t="shared" si="11"/>
        <v>0</v>
      </c>
      <c r="M150" s="7"/>
      <c r="N150" s="29">
        <f t="shared" si="12"/>
        <v>0</v>
      </c>
    </row>
    <row r="151" spans="1:14" x14ac:dyDescent="0.3">
      <c r="A151" s="24">
        <f t="shared" si="13"/>
        <v>143</v>
      </c>
      <c r="B151" s="24" t="s">
        <v>223</v>
      </c>
      <c r="C151" s="26" t="s">
        <v>239</v>
      </c>
      <c r="D151" s="27" t="s">
        <v>13</v>
      </c>
      <c r="E151" s="28">
        <v>1</v>
      </c>
      <c r="F151" s="23">
        <v>0</v>
      </c>
      <c r="G151" s="3">
        <f t="shared" si="10"/>
        <v>0</v>
      </c>
      <c r="H151" s="3"/>
      <c r="I151" s="3"/>
      <c r="J151" s="4"/>
      <c r="K151" s="5"/>
      <c r="L151" s="6">
        <f t="shared" si="11"/>
        <v>0</v>
      </c>
      <c r="M151" s="7"/>
      <c r="N151" s="29">
        <f t="shared" si="12"/>
        <v>0</v>
      </c>
    </row>
    <row r="152" spans="1:14" x14ac:dyDescent="0.3">
      <c r="A152" s="24">
        <f t="shared" si="13"/>
        <v>144</v>
      </c>
      <c r="B152" s="24" t="s">
        <v>224</v>
      </c>
      <c r="C152" s="26" t="s">
        <v>240</v>
      </c>
      <c r="D152" s="27" t="s">
        <v>13</v>
      </c>
      <c r="E152" s="28">
        <v>1</v>
      </c>
      <c r="F152" s="23">
        <v>0</v>
      </c>
      <c r="G152" s="3">
        <f t="shared" si="10"/>
        <v>0</v>
      </c>
      <c r="H152" s="3"/>
      <c r="I152" s="3"/>
      <c r="J152" s="4"/>
      <c r="K152" s="5"/>
      <c r="L152" s="6">
        <f t="shared" si="11"/>
        <v>0</v>
      </c>
      <c r="M152" s="7"/>
      <c r="N152" s="29">
        <f t="shared" si="12"/>
        <v>0</v>
      </c>
    </row>
    <row r="153" spans="1:14" ht="18" x14ac:dyDescent="0.35">
      <c r="A153" s="65"/>
      <c r="B153" s="66"/>
      <c r="C153" s="70" t="s">
        <v>241</v>
      </c>
      <c r="D153" s="68"/>
      <c r="E153" s="69"/>
      <c r="F153" s="69"/>
      <c r="G153" s="69"/>
      <c r="H153" s="69"/>
      <c r="I153" s="69"/>
      <c r="J153" s="69"/>
      <c r="K153" s="69"/>
      <c r="L153" s="69"/>
      <c r="M153" s="71" t="s">
        <v>22</v>
      </c>
      <c r="N153" s="74">
        <f>SUM(N122:N152)</f>
        <v>0</v>
      </c>
    </row>
    <row r="154" spans="1:14" x14ac:dyDescent="0.3">
      <c r="A154" s="32"/>
      <c r="B154" s="32"/>
      <c r="C154" s="33"/>
      <c r="D154" s="34"/>
      <c r="E154" s="35"/>
      <c r="F154" s="36"/>
      <c r="G154" s="15"/>
      <c r="H154" s="15"/>
      <c r="I154" s="15"/>
      <c r="J154" s="37"/>
      <c r="K154" s="15"/>
      <c r="L154" s="15"/>
      <c r="M154" s="15"/>
      <c r="N154" s="38"/>
    </row>
    <row r="156" spans="1:14" ht="21" x14ac:dyDescent="0.4">
      <c r="K156" s="73" t="s">
        <v>243</v>
      </c>
      <c r="L156" s="73"/>
      <c r="M156" s="72" t="s">
        <v>19</v>
      </c>
      <c r="N156" s="75">
        <f>N62+N119+N153</f>
        <v>0</v>
      </c>
    </row>
  </sheetData>
  <sheetProtection formatCells="0" formatColumns="0" selectLockedCells="1"/>
  <mergeCells count="1">
    <mergeCell ref="K156:L156"/>
  </mergeCells>
  <phoneticPr fontId="4" type="noConversion"/>
  <pageMargins left="0.7" right="0.7" top="0.75" bottom="0.75" header="0.3" footer="0.3"/>
  <pageSetup paperSize="17" scale="26" orientation="landscape" r:id="rId1"/>
  <headerFooter>
    <oddHeader>&amp;C&amp;"-,Bold"&amp;22BID PROPOSAL WORKSHEET</oddHeader>
  </headerFooter>
  <rowBreaks count="1" manualBreakCount="1">
    <brk id="46" max="1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Proposal Worksheet</vt:lpstr>
      <vt:lpstr>'Bid Proposal Worksheet'!Print_Area</vt:lpstr>
      <vt:lpstr>'Bid Proposal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BSmart</dc:creator>
  <cp:keywords/>
  <dc:description/>
  <cp:lastModifiedBy>Murray, Ryan</cp:lastModifiedBy>
  <cp:revision/>
  <cp:lastPrinted>2021-01-27T20:09:06Z</cp:lastPrinted>
  <dcterms:created xsi:type="dcterms:W3CDTF">2013-01-08T15:55:24Z</dcterms:created>
  <dcterms:modified xsi:type="dcterms:W3CDTF">2022-02-08T17:24:29Z</dcterms:modified>
  <cp:category/>
  <cp:contentStatus/>
</cp:coreProperties>
</file>