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-my.sharepoint.com/personal/akw_henselphelps_com/Documents/Desktop/Reno Competition 2021/"/>
    </mc:Choice>
  </mc:AlternateContent>
  <xr:revisionPtr revIDLastSave="225" documentId="8_{1C186AA5-1DEC-4FE8-8407-9C83F0847B1F}" xr6:coauthVersionLast="46" xr6:coauthVersionMax="46" xr10:uidLastSave="{E1C4C222-53A8-410B-8233-E2136D26E1D6}"/>
  <bookViews>
    <workbookView xWindow="57480" yWindow="7725" windowWidth="30960" windowHeight="16920" xr2:uid="{BCFDB550-122F-45D3-9E38-3EA2C03AFF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G15" i="1"/>
  <c r="M16" i="1" l="1"/>
  <c r="M17" i="1" s="1"/>
  <c r="M15" i="1"/>
  <c r="P15" i="1" s="1"/>
  <c r="O14" i="1"/>
  <c r="O16" i="1" s="1"/>
  <c r="M61" i="1" l="1"/>
  <c r="M62" i="1" s="1"/>
  <c r="M63" i="1" s="1"/>
  <c r="M51" i="1"/>
  <c r="P51" i="1" s="1"/>
  <c r="M36" i="1"/>
  <c r="M40" i="1" s="1"/>
  <c r="M41" i="1" s="1"/>
  <c r="K59" i="1"/>
  <c r="K58" i="1"/>
  <c r="O50" i="1"/>
  <c r="O46" i="1"/>
  <c r="K52" i="1"/>
  <c r="P52" i="1" s="1"/>
  <c r="K49" i="1"/>
  <c r="K39" i="1"/>
  <c r="K38" i="1"/>
  <c r="K40" i="1" s="1"/>
  <c r="K41" i="1" s="1"/>
  <c r="P41" i="1" s="1"/>
  <c r="K37" i="1"/>
  <c r="K22" i="1"/>
  <c r="K23" i="1"/>
  <c r="P23" i="1" s="1"/>
  <c r="K24" i="1"/>
  <c r="K25" i="1"/>
  <c r="K26" i="1"/>
  <c r="K27" i="1"/>
  <c r="K30" i="1"/>
  <c r="K21" i="1"/>
  <c r="K14" i="1"/>
  <c r="K16" i="1" s="1"/>
  <c r="G60" i="1"/>
  <c r="I60" i="1" s="1"/>
  <c r="P60" i="1" s="1"/>
  <c r="G59" i="1"/>
  <c r="G62" i="1" s="1"/>
  <c r="G58" i="1"/>
  <c r="I58" i="1" s="1"/>
  <c r="G50" i="1"/>
  <c r="I50" i="1" s="1"/>
  <c r="G49" i="1"/>
  <c r="I49" i="1" s="1"/>
  <c r="G48" i="1"/>
  <c r="I48" i="1" s="1"/>
  <c r="P48" i="1" s="1"/>
  <c r="G47" i="1"/>
  <c r="I47" i="1" s="1"/>
  <c r="P47" i="1" s="1"/>
  <c r="G46" i="1"/>
  <c r="G39" i="1"/>
  <c r="I39" i="1" s="1"/>
  <c r="G38" i="1"/>
  <c r="G37" i="1"/>
  <c r="I37" i="1" s="1"/>
  <c r="G30" i="1"/>
  <c r="I30" i="1" s="1"/>
  <c r="G27" i="1"/>
  <c r="I27" i="1" s="1"/>
  <c r="G26" i="1"/>
  <c r="I26" i="1" s="1"/>
  <c r="G25" i="1"/>
  <c r="I25" i="1" s="1"/>
  <c r="G24" i="1"/>
  <c r="I24" i="1" s="1"/>
  <c r="G22" i="1"/>
  <c r="I22" i="1" s="1"/>
  <c r="G21" i="1"/>
  <c r="I21" i="1" s="1"/>
  <c r="K45" i="1"/>
  <c r="P45" i="1" s="1"/>
  <c r="P37" i="1" l="1"/>
  <c r="P27" i="1"/>
  <c r="P22" i="1"/>
  <c r="P21" i="1"/>
  <c r="P58" i="1"/>
  <c r="K62" i="1"/>
  <c r="K63" i="1" s="1"/>
  <c r="P63" i="1" s="1"/>
  <c r="P39" i="1"/>
  <c r="P25" i="1"/>
  <c r="P26" i="1"/>
  <c r="P24" i="1"/>
  <c r="P30" i="1"/>
  <c r="P50" i="1"/>
  <c r="P49" i="1"/>
  <c r="M53" i="1"/>
  <c r="M54" i="1" s="1"/>
  <c r="M66" i="1" s="1"/>
  <c r="P61" i="1"/>
  <c r="P36" i="1"/>
  <c r="O53" i="1"/>
  <c r="O54" i="1" s="1"/>
  <c r="K53" i="1"/>
  <c r="K54" i="1" s="1"/>
  <c r="G40" i="1"/>
  <c r="G53" i="1"/>
  <c r="I46" i="1"/>
  <c r="I38" i="1"/>
  <c r="I59" i="1"/>
  <c r="P54" i="1" l="1"/>
  <c r="I53" i="1"/>
  <c r="P53" i="1" s="1"/>
  <c r="P46" i="1"/>
  <c r="I62" i="1"/>
  <c r="P62" i="1" s="1"/>
  <c r="P64" i="1" s="1"/>
  <c r="P59" i="1"/>
  <c r="I40" i="1"/>
  <c r="P40" i="1" s="1"/>
  <c r="P42" i="1" s="1"/>
  <c r="P38" i="1"/>
  <c r="P55" i="1" l="1"/>
  <c r="G28" i="1"/>
  <c r="K28" i="1"/>
  <c r="G14" i="1"/>
  <c r="G16" i="1" s="1"/>
  <c r="I14" i="1" l="1"/>
  <c r="I16" i="1" s="1"/>
  <c r="K17" i="1"/>
  <c r="O17" i="1"/>
  <c r="O66" i="1" s="1"/>
  <c r="I28" i="1"/>
  <c r="G31" i="1"/>
  <c r="P17" i="1" l="1"/>
  <c r="I31" i="1"/>
  <c r="I66" i="1" s="1"/>
  <c r="P28" i="1"/>
  <c r="G66" i="1"/>
  <c r="K29" i="1" s="1"/>
  <c r="P14" i="1"/>
  <c r="P16" i="1" s="1"/>
  <c r="K31" i="1" l="1"/>
  <c r="K32" i="1" s="1"/>
  <c r="P32" i="1" s="1"/>
  <c r="P29" i="1"/>
  <c r="P18" i="1"/>
  <c r="K66" i="1" l="1"/>
  <c r="P66" i="1" s="1"/>
  <c r="P67" i="1" s="1"/>
  <c r="P31" i="1"/>
  <c r="P33" i="1" s="1"/>
  <c r="P68" i="1" l="1"/>
  <c r="P69" i="1" s="1"/>
</calcChain>
</file>

<file path=xl/sharedStrings.xml><?xml version="1.0" encoding="utf-8"?>
<sst xmlns="http://schemas.openxmlformats.org/spreadsheetml/2006/main" count="102" uniqueCount="71">
  <si>
    <t>Concrete Paving</t>
  </si>
  <si>
    <t>Sound Transit Operations &amp; Maintenance Facility - East</t>
  </si>
  <si>
    <t>2021 ASC Competition</t>
  </si>
  <si>
    <t>School Name:</t>
  </si>
  <si>
    <t>Owner: Sound Transit</t>
  </si>
  <si>
    <t>Description</t>
  </si>
  <si>
    <t>Quantity</t>
  </si>
  <si>
    <t>Labor</t>
  </si>
  <si>
    <t>Material</t>
  </si>
  <si>
    <t>Subcontract</t>
  </si>
  <si>
    <t>Equipment</t>
  </si>
  <si>
    <t>MH/Unit</t>
  </si>
  <si>
    <t>Hours</t>
  </si>
  <si>
    <t>MH Cost</t>
  </si>
  <si>
    <t>Unit cost</t>
  </si>
  <si>
    <t>Amount</t>
  </si>
  <si>
    <t>1 Earthwork</t>
  </si>
  <si>
    <t>Fine grading, fine grade for slab on grade, machine</t>
  </si>
  <si>
    <t>sf</t>
  </si>
  <si>
    <t>Earthwork</t>
  </si>
  <si>
    <t>Sales Tax 10%</t>
  </si>
  <si>
    <t>Earthwork Subtotal</t>
  </si>
  <si>
    <t>2 Formwork</t>
  </si>
  <si>
    <t>lf</t>
  </si>
  <si>
    <t>Slab blockout forms</t>
  </si>
  <si>
    <t>each</t>
  </si>
  <si>
    <t>Expansion at Blockouts</t>
  </si>
  <si>
    <t>Small Tools</t>
  </si>
  <si>
    <t>Set &amp; Grout MH/Drains to Elevation</t>
  </si>
  <si>
    <t>Slab blockout forms - 4' Diameter</t>
  </si>
  <si>
    <t>Slab blockout forms - 2' Diameter</t>
  </si>
  <si>
    <t>Formwork</t>
  </si>
  <si>
    <t>Formwork Subtotal</t>
  </si>
  <si>
    <t>3 Reinforcing Steel</t>
  </si>
  <si>
    <t>Reinforcing, slab on grade</t>
  </si>
  <si>
    <t>Set Smooth Dowels at Forms</t>
  </si>
  <si>
    <t>Reinforcing Steel</t>
  </si>
  <si>
    <t>Reinforcing Steel Subtotal</t>
  </si>
  <si>
    <t>4 Place &amp; Finish Concrete</t>
  </si>
  <si>
    <t>Concrete Paving Concrete Ready Mix</t>
  </si>
  <si>
    <t>Place Paving</t>
  </si>
  <si>
    <t>Finish concrete, machine trowel</t>
  </si>
  <si>
    <t>Tooled Joints at Formwork</t>
  </si>
  <si>
    <t>Protect &amp; Cure, sprayed membrane</t>
  </si>
  <si>
    <t>Place &amp; Finish Concrete Subtotal</t>
  </si>
  <si>
    <t>5 Unassigned</t>
  </si>
  <si>
    <t>Curing Blankets</t>
  </si>
  <si>
    <t>Joint Sealants at Joints</t>
  </si>
  <si>
    <t>Total Place &amp; Finish Concrete</t>
  </si>
  <si>
    <t>Unassigned</t>
  </si>
  <si>
    <t>tons</t>
  </si>
  <si>
    <t>Dowel Basket at Transverse Contraction/Construction Joints</t>
  </si>
  <si>
    <t>Dowel Basket at Longitudinal Contraction/Construction Joints</t>
  </si>
  <si>
    <t>cy</t>
  </si>
  <si>
    <t>wk</t>
  </si>
  <si>
    <t>Concrete washout</t>
  </si>
  <si>
    <t>mh</t>
  </si>
  <si>
    <t xml:space="preserve">Concrete Pumping </t>
  </si>
  <si>
    <t>Bulletin 0032 Construction Costs Subtotal</t>
  </si>
  <si>
    <t>Insurance and Bond Fees at 5%</t>
  </si>
  <si>
    <t>HP Markup at 10%</t>
  </si>
  <si>
    <t>HP Estimate Total</t>
  </si>
  <si>
    <t>Isolation Joint at Building</t>
  </si>
  <si>
    <t>Sawcut contraction/construction joints</t>
  </si>
  <si>
    <t>placements</t>
  </si>
  <si>
    <t>Concrete Tenting Protection - Set</t>
  </si>
  <si>
    <t>Concrete Tenting Protection - Remove</t>
  </si>
  <si>
    <t>4" crushed base</t>
  </si>
  <si>
    <t>Purchase steel edge forms ($30/LF, Pacific District to pay half)</t>
  </si>
  <si>
    <t>Install steel edge forms at pour breaks</t>
  </si>
  <si>
    <t>Curved infill edge forms at pour breaks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</si>
</sst>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3" formatCode="_(* #,##0.00_);_(* \(#,##0.00\);_(* &quot;-&quot;??_);_(@_)"/>
    <numFmt numFmtId="164" formatCode="#,##0.000_);[Red]\(#,##0.000\)"/>
    <numFmt numFmtId="165" formatCode="#,##0.0_);[Red]\(#,##0.0\)"/>
    <numFmt numFmtId="166" formatCode="&quot;$&quot;#,##0"/>
    <numFmt numFmtId="167" formatCode="0.0"/>
    <numFmt numFmtId="168" formatCode="_(* #,##0_);_(* \(#,##0\);_(* &quot;-&quot;??_);_(@_)"/>
    <numFmt numFmtId="169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/>
      <right style="thin">
        <color auto="1"/>
      </right>
      <top/>
      <bottom/>
      <diagonal/>
    </border>
    <border>
      <left style="dashed">
        <color theme="0" tint="-0.24994659260841701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3" xfId="1" applyFont="1" applyBorder="1" applyAlignment="1">
      <alignment horizontal="centerContinuous"/>
    </xf>
    <xf numFmtId="164" fontId="2" fillId="0" borderId="1" xfId="1" applyNumberFormat="1" applyFont="1" applyBorder="1" applyAlignment="1">
      <alignment horizontal="right" shrinkToFit="1"/>
    </xf>
    <xf numFmtId="165" fontId="2" fillId="0" borderId="1" xfId="1" applyNumberFormat="1" applyFont="1" applyBorder="1" applyAlignment="1">
      <alignment horizontal="right" shrinkToFit="1"/>
    </xf>
    <xf numFmtId="40" fontId="2" fillId="0" borderId="1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right" indent="1" shrinkToFit="1"/>
    </xf>
    <xf numFmtId="0" fontId="2" fillId="0" borderId="4" xfId="1" applyFont="1" applyBorder="1" applyAlignment="1">
      <alignment horizontal="centerContinuous"/>
    </xf>
    <xf numFmtId="0" fontId="2" fillId="0" borderId="5" xfId="1" applyFont="1" applyBorder="1" applyAlignment="1">
      <alignment horizontal="right" shrinkToFit="1"/>
    </xf>
    <xf numFmtId="0" fontId="2" fillId="0" borderId="5" xfId="1" applyFont="1" applyBorder="1" applyAlignment="1">
      <alignment horizontal="left" indent="1" shrinkToFit="1"/>
    </xf>
    <xf numFmtId="0" fontId="5" fillId="0" borderId="0" xfId="1" applyFont="1"/>
    <xf numFmtId="0" fontId="4" fillId="0" borderId="0" xfId="1" applyFont="1"/>
    <xf numFmtId="165" fontId="4" fillId="0" borderId="6" xfId="1" applyNumberFormat="1" applyFont="1" applyBorder="1" applyAlignment="1">
      <alignment shrinkToFit="1"/>
    </xf>
    <xf numFmtId="0" fontId="4" fillId="0" borderId="7" xfId="1" applyFont="1" applyBorder="1"/>
    <xf numFmtId="0" fontId="0" fillId="0" borderId="4" xfId="0" applyBorder="1"/>
    <xf numFmtId="0" fontId="0" fillId="0" borderId="7" xfId="0" applyBorder="1"/>
    <xf numFmtId="38" fontId="4" fillId="0" borderId="7" xfId="1" applyNumberFormat="1" applyFont="1" applyBorder="1" applyAlignment="1">
      <alignment shrinkToFit="1"/>
    </xf>
    <xf numFmtId="0" fontId="5" fillId="0" borderId="7" xfId="0" applyFont="1" applyBorder="1" applyAlignment="1">
      <alignment horizontal="right"/>
    </xf>
    <xf numFmtId="1" fontId="5" fillId="0" borderId="0" xfId="0" applyNumberFormat="1" applyFont="1"/>
    <xf numFmtId="166" fontId="5" fillId="0" borderId="7" xfId="0" applyNumberFormat="1" applyFont="1" applyBorder="1"/>
    <xf numFmtId="0" fontId="4" fillId="0" borderId="7" xfId="0" applyFont="1" applyBorder="1"/>
    <xf numFmtId="166" fontId="4" fillId="0" borderId="0" xfId="0" applyNumberFormat="1" applyFont="1"/>
    <xf numFmtId="166" fontId="5" fillId="0" borderId="0" xfId="0" applyNumberFormat="1" applyFont="1"/>
    <xf numFmtId="166" fontId="5" fillId="2" borderId="0" xfId="0" applyNumberFormat="1" applyFont="1" applyFill="1"/>
    <xf numFmtId="6" fontId="4" fillId="0" borderId="8" xfId="1" applyNumberFormat="1" applyFont="1" applyBorder="1" applyAlignment="1">
      <alignment horizontal="right" shrinkToFit="1"/>
    </xf>
    <xf numFmtId="2" fontId="4" fillId="0" borderId="0" xfId="0" applyNumberFormat="1" applyFont="1"/>
    <xf numFmtId="0" fontId="4" fillId="0" borderId="0" xfId="0" applyFont="1"/>
    <xf numFmtId="167" fontId="4" fillId="0" borderId="0" xfId="0" applyNumberFormat="1" applyFont="1"/>
    <xf numFmtId="168" fontId="0" fillId="0" borderId="0" xfId="2" applyNumberFormat="1" applyFont="1"/>
    <xf numFmtId="168" fontId="4" fillId="0" borderId="0" xfId="2" applyNumberFormat="1" applyFont="1" applyFill="1"/>
    <xf numFmtId="169" fontId="4" fillId="0" borderId="0" xfId="0" applyNumberFormat="1" applyFont="1"/>
    <xf numFmtId="168" fontId="4" fillId="0" borderId="7" xfId="2" applyNumberFormat="1" applyFont="1" applyBorder="1"/>
    <xf numFmtId="166" fontId="5" fillId="0" borderId="7" xfId="2" applyNumberFormat="1" applyFont="1" applyBorder="1"/>
    <xf numFmtId="168" fontId="4" fillId="0" borderId="7" xfId="0" applyNumberFormat="1" applyFont="1" applyBorder="1"/>
    <xf numFmtId="168" fontId="7" fillId="0" borderId="0" xfId="2" applyNumberFormat="1" applyFont="1"/>
    <xf numFmtId="168" fontId="5" fillId="0" borderId="0" xfId="2" applyNumberFormat="1" applyFont="1"/>
    <xf numFmtId="0" fontId="5" fillId="0" borderId="0" xfId="0" applyFont="1"/>
    <xf numFmtId="166" fontId="7" fillId="0" borderId="7" xfId="0" applyNumberFormat="1" applyFont="1" applyBorder="1"/>
    <xf numFmtId="0" fontId="2" fillId="0" borderId="3" xfId="1" applyFont="1" applyBorder="1" applyAlignment="1">
      <alignment horizontal="center" vertical="center" wrapText="1"/>
    </xf>
    <xf numFmtId="166" fontId="7" fillId="0" borderId="0" xfId="0" applyNumberFormat="1" applyFont="1"/>
    <xf numFmtId="0" fontId="5" fillId="0" borderId="7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166" fontId="7" fillId="2" borderId="0" xfId="0" applyNumberFormat="1" applyFont="1" applyFill="1"/>
    <xf numFmtId="0" fontId="4" fillId="0" borderId="7" xfId="0" applyFont="1" applyFill="1" applyBorder="1"/>
    <xf numFmtId="0" fontId="0" fillId="0" borderId="0" xfId="0" applyAlignment="1">
      <alignment horizontal="left" vertical="top"/>
    </xf>
    <xf numFmtId="0" fontId="0" fillId="0" borderId="2" xfId="0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68" fontId="4" fillId="3" borderId="0" xfId="2" applyNumberFormat="1" applyFont="1" applyFill="1" applyAlignment="1" applyProtection="1">
      <alignment horizontal="right"/>
      <protection locked="0"/>
    </xf>
    <xf numFmtId="164" fontId="4" fillId="3" borderId="6" xfId="1" applyNumberFormat="1" applyFont="1" applyFill="1" applyBorder="1" applyAlignment="1" applyProtection="1">
      <alignment shrinkToFit="1"/>
      <protection locked="0"/>
    </xf>
    <xf numFmtId="165" fontId="4" fillId="3" borderId="6" xfId="1" applyNumberFormat="1" applyFont="1" applyFill="1" applyBorder="1" applyAlignment="1" applyProtection="1">
      <alignment shrinkToFit="1"/>
      <protection locked="0"/>
    </xf>
    <xf numFmtId="2" fontId="4" fillId="3" borderId="0" xfId="0" applyNumberFormat="1" applyFont="1" applyFill="1" applyProtection="1">
      <protection locked="0"/>
    </xf>
    <xf numFmtId="164" fontId="4" fillId="0" borderId="0" xfId="1" applyNumberFormat="1" applyFont="1" applyFill="1" applyBorder="1" applyAlignment="1" applyProtection="1">
      <alignment shrinkToFit="1"/>
    </xf>
    <xf numFmtId="165" fontId="4" fillId="0" borderId="6" xfId="1" applyNumberFormat="1" applyFont="1" applyFill="1" applyBorder="1" applyAlignment="1" applyProtection="1">
      <alignment shrinkToFit="1"/>
    </xf>
    <xf numFmtId="2" fontId="4" fillId="0" borderId="0" xfId="0" applyNumberFormat="1" applyFont="1" applyFill="1" applyProtection="1"/>
    <xf numFmtId="168" fontId="4" fillId="3" borderId="0" xfId="2" applyNumberFormat="1" applyFont="1" applyFill="1" applyProtection="1">
      <protection locked="0"/>
    </xf>
    <xf numFmtId="169" fontId="4" fillId="3" borderId="0" xfId="0" applyNumberFormat="1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3" borderId="3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center" vertical="top"/>
      <protection locked="0"/>
    </xf>
  </cellXfs>
  <cellStyles count="3">
    <cellStyle name="Comma" xfId="2" builtinId="3"/>
    <cellStyle name="Normal" xfId="0" builtinId="0"/>
    <cellStyle name="Normal 2" xfId="1" xr:uid="{20EA351E-3CB3-45F8-AEB0-188813070171}"/>
  </cellStyles>
  <dxfs count="0"/>
  <tableStyles count="0" defaultTableStyle="TableStyleMedium2" defaultPivotStyle="PivotStyleLight16"/>
  <colors>
    <mruColors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241273</xdr:colOff>
      <xdr:row>1</xdr:row>
      <xdr:rowOff>149225</xdr:rowOff>
    </xdr:from>
    <xdr:to>
      <xdr:col>2</xdr:col>
      <xdr:colOff>1225550</xdr:colOff>
      <xdr:row>3</xdr:row>
      <xdr:rowOff>183122</xdr:rowOff>
    </xdr:to>
    <xdr:pic>
      <xdr:nvPicPr>
        <xdr:cNvPr id="2" name="SummaryLogo">
          <a:extLst>
            <a:ext uri="{FF2B5EF4-FFF2-40B4-BE49-F238E27FC236}">
              <a16:creationId xmlns:a16="http://schemas.microsoft.com/office/drawing/2014/main" id="{56287E15-F4EA-4183-8F82-EB59A9A31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1273" y="244475"/>
          <a:ext cx="1908202" cy="48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0136F-8710-4A28-B976-69E94E61B959}">
  <dimension ref="A1:P69"/>
  <sheetViews>
    <sheetView tabSelected="1" topLeftCell="A34" zoomScaleNormal="100" workbookViewId="0">
      <selection activeCell="G20" sqref="G20"/>
    </sheetView>
  </sheetViews>
  <sheetFormatPr defaultRowHeight="14.5" x14ac:dyDescent="0.35"/>
  <cols>
    <col min="1" max="1" width="4.453125" customWidth="1"/>
    <col min="3" max="3" width="48.81640625" customWidth="1"/>
    <col min="4" max="4" width="9.7265625" style="27" customWidth="1"/>
    <col min="5" max="5" width="11.54296875" customWidth="1"/>
    <col min="7" max="7" width="10" bestFit="1" customWidth="1"/>
    <col min="9" max="9" width="10.26953125" customWidth="1"/>
    <col min="11" max="11" width="11.1796875" bestFit="1" customWidth="1"/>
    <col min="16" max="16" width="12.54296875" customWidth="1"/>
  </cols>
  <sheetData>
    <row r="1" spans="1:16" ht="7.5" customHeight="1" x14ac:dyDescent="0.35"/>
    <row r="2" spans="1:16" x14ac:dyDescent="0.35">
      <c r="A2" s="51"/>
      <c r="B2" s="51"/>
      <c r="C2" s="51"/>
      <c r="D2" s="49" t="s">
        <v>0</v>
      </c>
      <c r="E2" s="49"/>
      <c r="F2" s="49"/>
      <c r="G2" s="49"/>
      <c r="H2" s="49"/>
      <c r="I2" s="49"/>
      <c r="J2" s="49"/>
      <c r="K2" s="49"/>
      <c r="L2" s="49"/>
      <c r="M2" s="53" t="s">
        <v>1</v>
      </c>
      <c r="N2" s="53"/>
      <c r="O2" s="53"/>
      <c r="P2" s="53"/>
    </row>
    <row r="3" spans="1:16" ht="21.65" customHeight="1" x14ac:dyDescent="0.35">
      <c r="A3" s="51"/>
      <c r="B3" s="51"/>
      <c r="C3" s="51"/>
      <c r="D3" s="49"/>
      <c r="E3" s="49"/>
      <c r="F3" s="49"/>
      <c r="G3" s="49"/>
      <c r="H3" s="49"/>
      <c r="I3" s="49"/>
      <c r="J3" s="49"/>
      <c r="K3" s="49"/>
      <c r="L3" s="49"/>
      <c r="M3" s="53"/>
      <c r="N3" s="53"/>
      <c r="O3" s="53"/>
      <c r="P3" s="53"/>
    </row>
    <row r="4" spans="1:16" ht="17.149999999999999" customHeight="1" x14ac:dyDescent="0.35">
      <c r="A4" s="51"/>
      <c r="B4" s="51"/>
      <c r="C4" s="51"/>
      <c r="D4" s="49"/>
      <c r="E4" s="49"/>
      <c r="F4" s="49"/>
      <c r="G4" s="49"/>
      <c r="H4" s="49"/>
      <c r="I4" s="49"/>
      <c r="J4" s="49"/>
      <c r="K4" s="49"/>
      <c r="L4" s="49"/>
      <c r="M4" s="51" t="s">
        <v>2</v>
      </c>
      <c r="N4" s="51"/>
      <c r="O4" s="51"/>
      <c r="P4" s="51"/>
    </row>
    <row r="5" spans="1:16" ht="13" customHeight="1" x14ac:dyDescent="0.35">
      <c r="A5" s="52"/>
      <c r="B5" s="52"/>
      <c r="C5" s="52"/>
      <c r="D5" s="50"/>
      <c r="E5" s="50"/>
      <c r="F5" s="50"/>
      <c r="G5" s="50"/>
      <c r="H5" s="50"/>
      <c r="I5" s="50"/>
      <c r="J5" s="50"/>
      <c r="K5" s="50"/>
      <c r="L5" s="50"/>
      <c r="M5" s="52"/>
      <c r="N5" s="52"/>
      <c r="O5" s="52"/>
      <c r="P5" s="52"/>
    </row>
    <row r="6" spans="1:16" ht="4.5" customHeight="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6" x14ac:dyDescent="0.35">
      <c r="A7" s="54" t="s">
        <v>3</v>
      </c>
      <c r="B7" s="54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35">
      <c r="A8" s="55"/>
      <c r="B8" s="55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x14ac:dyDescent="0.35">
      <c r="A9" s="43" t="s">
        <v>4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3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23.15" customHeight="1" x14ac:dyDescent="0.35">
      <c r="A11" s="45" t="s">
        <v>5</v>
      </c>
      <c r="B11" s="45"/>
      <c r="C11" s="45"/>
      <c r="D11" s="45" t="s">
        <v>6</v>
      </c>
      <c r="E11" s="46"/>
      <c r="F11" s="45" t="s">
        <v>7</v>
      </c>
      <c r="G11" s="45"/>
      <c r="H11" s="45"/>
      <c r="I11" s="46"/>
      <c r="J11" s="1" t="s">
        <v>8</v>
      </c>
      <c r="K11" s="6"/>
      <c r="L11" s="1" t="s">
        <v>9</v>
      </c>
      <c r="M11" s="6"/>
      <c r="N11" s="1" t="s">
        <v>10</v>
      </c>
      <c r="O11" s="6"/>
      <c r="P11" s="37"/>
    </row>
    <row r="12" spans="1:16" ht="23.5" customHeight="1" x14ac:dyDescent="0.35">
      <c r="A12" s="47"/>
      <c r="B12" s="47"/>
      <c r="C12" s="47"/>
      <c r="D12" s="47"/>
      <c r="E12" s="48"/>
      <c r="F12" s="2" t="s">
        <v>11</v>
      </c>
      <c r="G12" s="3" t="s">
        <v>12</v>
      </c>
      <c r="H12" s="3" t="s">
        <v>13</v>
      </c>
      <c r="I12" s="7" t="s">
        <v>15</v>
      </c>
      <c r="J12" s="4" t="s">
        <v>14</v>
      </c>
      <c r="K12" s="7" t="s">
        <v>15</v>
      </c>
      <c r="L12" s="4" t="s">
        <v>14</v>
      </c>
      <c r="M12" s="7" t="s">
        <v>15</v>
      </c>
      <c r="N12" s="4" t="s">
        <v>14</v>
      </c>
      <c r="O12" s="8" t="s">
        <v>15</v>
      </c>
      <c r="P12" s="5" t="s">
        <v>15</v>
      </c>
    </row>
    <row r="13" spans="1:16" x14ac:dyDescent="0.35">
      <c r="A13" s="9"/>
      <c r="B13" s="9" t="s">
        <v>16</v>
      </c>
      <c r="E13" s="13"/>
      <c r="I13" s="13"/>
      <c r="K13" s="13"/>
      <c r="M13" s="13"/>
      <c r="O13" s="13"/>
    </row>
    <row r="14" spans="1:16" x14ac:dyDescent="0.35">
      <c r="C14" s="10" t="s">
        <v>17</v>
      </c>
      <c r="D14" s="56"/>
      <c r="E14" s="12" t="s">
        <v>18</v>
      </c>
      <c r="F14" s="57"/>
      <c r="G14" s="11">
        <f>D14*F14</f>
        <v>0</v>
      </c>
      <c r="H14" s="58"/>
      <c r="I14" s="15">
        <f>G14*H14</f>
        <v>0</v>
      </c>
      <c r="J14" s="59"/>
      <c r="K14" s="32">
        <f>D14*J14</f>
        <v>0</v>
      </c>
      <c r="M14" s="14"/>
      <c r="N14" s="59"/>
      <c r="O14" s="32">
        <f>D14*N14</f>
        <v>0</v>
      </c>
      <c r="P14" s="23">
        <f>I14+K14+M14+O14</f>
        <v>0</v>
      </c>
    </row>
    <row r="15" spans="1:16" x14ac:dyDescent="0.35">
      <c r="C15" s="10" t="s">
        <v>67</v>
      </c>
      <c r="D15" s="56"/>
      <c r="E15" s="12" t="s">
        <v>18</v>
      </c>
      <c r="F15" s="60"/>
      <c r="G15" s="11">
        <f>D15*F15</f>
        <v>0</v>
      </c>
      <c r="H15" s="61"/>
      <c r="I15" s="15"/>
      <c r="J15" s="62"/>
      <c r="K15" s="32">
        <f>D15*J15</f>
        <v>0</v>
      </c>
      <c r="L15" s="25">
        <v>1.5</v>
      </c>
      <c r="M15" s="32">
        <f>D15*L15</f>
        <v>0</v>
      </c>
      <c r="N15" s="24"/>
      <c r="O15" s="32"/>
      <c r="P15" s="23">
        <f>I15+K15+M15+O15</f>
        <v>0</v>
      </c>
    </row>
    <row r="16" spans="1:16" x14ac:dyDescent="0.35">
      <c r="E16" s="16" t="s">
        <v>19</v>
      </c>
      <c r="G16" s="17">
        <f>SUBTOTAL(9,G14:G15)</f>
        <v>0</v>
      </c>
      <c r="I16" s="18">
        <f>SUBTOTAL(9,I14:I15)</f>
        <v>0</v>
      </c>
      <c r="K16" s="18">
        <f>SUBTOTAL(9,K14:K15)</f>
        <v>0</v>
      </c>
      <c r="M16" s="18">
        <f>SUBTOTAL(9,M14:M15)</f>
        <v>0</v>
      </c>
      <c r="O16" s="18">
        <f>SUBTOTAL(9,O14:O15)</f>
        <v>0</v>
      </c>
      <c r="P16" s="21">
        <f>SUBTOTAL(9,P14:P15)</f>
        <v>0</v>
      </c>
    </row>
    <row r="17" spans="2:16" x14ac:dyDescent="0.35">
      <c r="E17" s="16" t="s">
        <v>20</v>
      </c>
      <c r="I17" s="14"/>
      <c r="K17" s="18">
        <f>K16*0.1</f>
        <v>0</v>
      </c>
      <c r="M17" s="18">
        <f>M16*0.1</f>
        <v>0</v>
      </c>
      <c r="O17" s="18">
        <f>O16*0.1</f>
        <v>0</v>
      </c>
      <c r="P17" s="20">
        <f>I17+K17+M17+O17</f>
        <v>0</v>
      </c>
    </row>
    <row r="18" spans="2:16" x14ac:dyDescent="0.35">
      <c r="E18" s="16" t="s">
        <v>21</v>
      </c>
      <c r="I18" s="14"/>
      <c r="K18" s="14"/>
      <c r="M18" s="14"/>
      <c r="O18" s="14"/>
      <c r="P18" s="22">
        <f>P16+P17</f>
        <v>0</v>
      </c>
    </row>
    <row r="19" spans="2:16" x14ac:dyDescent="0.35">
      <c r="E19" s="14"/>
      <c r="I19" s="14"/>
      <c r="K19" s="14"/>
      <c r="M19" s="14"/>
      <c r="O19" s="14"/>
    </row>
    <row r="20" spans="2:16" x14ac:dyDescent="0.35">
      <c r="B20" s="9" t="s">
        <v>22</v>
      </c>
      <c r="E20" s="14"/>
      <c r="I20" s="14"/>
      <c r="K20" s="14"/>
      <c r="M20" s="14"/>
      <c r="O20" s="14"/>
    </row>
    <row r="21" spans="2:16" x14ac:dyDescent="0.35">
      <c r="C21" s="25" t="s">
        <v>70</v>
      </c>
      <c r="D21" s="63"/>
      <c r="E21" s="19" t="s">
        <v>23</v>
      </c>
      <c r="F21" s="64"/>
      <c r="G21" s="26">
        <f t="shared" ref="G21:G22" si="0">D21*F21</f>
        <v>0</v>
      </c>
      <c r="H21" s="65"/>
      <c r="I21" s="30">
        <f>G21*H21</f>
        <v>0</v>
      </c>
      <c r="J21" s="65"/>
      <c r="K21" s="30">
        <f t="shared" ref="K21:K30" si="1">D21*J21</f>
        <v>0</v>
      </c>
      <c r="L21" s="25"/>
      <c r="M21" s="19"/>
      <c r="N21" s="25"/>
      <c r="O21" s="19"/>
      <c r="P21" s="20">
        <f>I21+K21+M21+O21</f>
        <v>0</v>
      </c>
    </row>
    <row r="22" spans="2:16" x14ac:dyDescent="0.35">
      <c r="C22" s="25" t="s">
        <v>69</v>
      </c>
      <c r="D22" s="63"/>
      <c r="E22" s="19" t="s">
        <v>23</v>
      </c>
      <c r="F22" s="64"/>
      <c r="G22" s="26">
        <f t="shared" si="0"/>
        <v>0</v>
      </c>
      <c r="H22" s="65"/>
      <c r="I22" s="30">
        <f>G22*H22</f>
        <v>0</v>
      </c>
      <c r="J22" s="65"/>
      <c r="K22" s="30">
        <f t="shared" si="1"/>
        <v>0</v>
      </c>
      <c r="L22" s="25"/>
      <c r="M22" s="19"/>
      <c r="N22" s="25"/>
      <c r="O22" s="19"/>
      <c r="P22" s="20">
        <f t="shared" ref="P22:P32" si="2">I22+K22+M22+O22</f>
        <v>0</v>
      </c>
    </row>
    <row r="23" spans="2:16" x14ac:dyDescent="0.35">
      <c r="C23" s="25" t="s">
        <v>68</v>
      </c>
      <c r="D23" s="63"/>
      <c r="E23" s="19" t="s">
        <v>23</v>
      </c>
      <c r="F23" s="29"/>
      <c r="G23" s="25"/>
      <c r="H23" s="25"/>
      <c r="I23" s="30"/>
      <c r="J23" s="65"/>
      <c r="K23" s="30">
        <f t="shared" si="1"/>
        <v>0</v>
      </c>
      <c r="L23" s="25"/>
      <c r="M23" s="19"/>
      <c r="N23" s="25"/>
      <c r="O23" s="19"/>
      <c r="P23" s="20">
        <f t="shared" si="2"/>
        <v>0</v>
      </c>
    </row>
    <row r="24" spans="2:16" x14ac:dyDescent="0.35">
      <c r="C24" s="10" t="s">
        <v>29</v>
      </c>
      <c r="D24" s="63"/>
      <c r="E24" s="19" t="s">
        <v>25</v>
      </c>
      <c r="F24" s="64"/>
      <c r="G24" s="26">
        <f t="shared" ref="G24:G28" si="3">D24*F24</f>
        <v>0</v>
      </c>
      <c r="H24" s="65"/>
      <c r="I24" s="30">
        <f>G24*H24</f>
        <v>0</v>
      </c>
      <c r="J24" s="65"/>
      <c r="K24" s="30">
        <f t="shared" si="1"/>
        <v>0</v>
      </c>
      <c r="L24" s="25"/>
      <c r="M24" s="19"/>
      <c r="N24" s="25"/>
      <c r="O24" s="19"/>
      <c r="P24" s="20">
        <f t="shared" si="2"/>
        <v>0</v>
      </c>
    </row>
    <row r="25" spans="2:16" x14ac:dyDescent="0.35">
      <c r="C25" s="10" t="s">
        <v>30</v>
      </c>
      <c r="D25" s="63"/>
      <c r="E25" s="19" t="s">
        <v>25</v>
      </c>
      <c r="F25" s="64"/>
      <c r="G25" s="26">
        <f t="shared" si="3"/>
        <v>0</v>
      </c>
      <c r="H25" s="65"/>
      <c r="I25" s="30">
        <f>G25*H25</f>
        <v>0</v>
      </c>
      <c r="J25" s="65"/>
      <c r="K25" s="30">
        <f t="shared" si="1"/>
        <v>0</v>
      </c>
      <c r="L25" s="25"/>
      <c r="M25" s="19"/>
      <c r="N25" s="25"/>
      <c r="O25" s="19"/>
      <c r="P25" s="20">
        <f t="shared" si="2"/>
        <v>0</v>
      </c>
    </row>
    <row r="26" spans="2:16" x14ac:dyDescent="0.35">
      <c r="C26" s="10" t="s">
        <v>24</v>
      </c>
      <c r="D26" s="63"/>
      <c r="E26" s="19" t="s">
        <v>23</v>
      </c>
      <c r="F26" s="64"/>
      <c r="G26" s="26">
        <f t="shared" si="3"/>
        <v>0</v>
      </c>
      <c r="H26" s="65"/>
      <c r="I26" s="30">
        <f>G26*H26</f>
        <v>0</v>
      </c>
      <c r="J26" s="65"/>
      <c r="K26" s="30">
        <f t="shared" si="1"/>
        <v>0</v>
      </c>
      <c r="L26" s="25"/>
      <c r="M26" s="19"/>
      <c r="N26" s="25"/>
      <c r="O26" s="19"/>
      <c r="P26" s="20">
        <f t="shared" si="2"/>
        <v>0</v>
      </c>
    </row>
    <row r="27" spans="2:16" x14ac:dyDescent="0.35">
      <c r="C27" s="10" t="s">
        <v>62</v>
      </c>
      <c r="D27" s="63"/>
      <c r="E27" s="19" t="s">
        <v>23</v>
      </c>
      <c r="F27" s="64"/>
      <c r="G27" s="26">
        <f t="shared" si="3"/>
        <v>0</v>
      </c>
      <c r="H27" s="65"/>
      <c r="I27" s="30">
        <f>G27*H27</f>
        <v>0</v>
      </c>
      <c r="J27" s="65"/>
      <c r="K27" s="30">
        <f t="shared" si="1"/>
        <v>0</v>
      </c>
      <c r="L27" s="25"/>
      <c r="M27" s="19"/>
      <c r="N27" s="25"/>
      <c r="O27" s="19"/>
      <c r="P27" s="20">
        <f t="shared" si="2"/>
        <v>0</v>
      </c>
    </row>
    <row r="28" spans="2:16" x14ac:dyDescent="0.35">
      <c r="C28" s="10" t="s">
        <v>26</v>
      </c>
      <c r="D28" s="63"/>
      <c r="E28" s="19" t="s">
        <v>23</v>
      </c>
      <c r="F28" s="64"/>
      <c r="G28" s="26">
        <f t="shared" si="3"/>
        <v>0</v>
      </c>
      <c r="H28" s="65"/>
      <c r="I28" s="30">
        <f>G28*H28</f>
        <v>0</v>
      </c>
      <c r="J28" s="65"/>
      <c r="K28" s="30">
        <f t="shared" si="1"/>
        <v>0</v>
      </c>
      <c r="L28" s="25"/>
      <c r="M28" s="19"/>
      <c r="N28" s="25"/>
      <c r="O28" s="19"/>
      <c r="P28" s="20">
        <f t="shared" si="2"/>
        <v>0</v>
      </c>
    </row>
    <row r="29" spans="2:16" x14ac:dyDescent="0.35">
      <c r="C29" s="10" t="s">
        <v>27</v>
      </c>
      <c r="D29" s="63"/>
      <c r="E29" s="19" t="s">
        <v>56</v>
      </c>
      <c r="F29" s="29"/>
      <c r="G29" s="26"/>
      <c r="H29" s="25"/>
      <c r="I29" s="30"/>
      <c r="J29" s="65"/>
      <c r="K29" s="30">
        <f t="shared" si="1"/>
        <v>0</v>
      </c>
      <c r="L29" s="25"/>
      <c r="M29" s="19"/>
      <c r="N29" s="25"/>
      <c r="O29" s="19"/>
      <c r="P29" s="20">
        <f t="shared" si="2"/>
        <v>0</v>
      </c>
    </row>
    <row r="30" spans="2:16" x14ac:dyDescent="0.35">
      <c r="C30" s="10" t="s">
        <v>28</v>
      </c>
      <c r="D30" s="63"/>
      <c r="E30" s="19" t="s">
        <v>25</v>
      </c>
      <c r="F30" s="64"/>
      <c r="G30" s="26">
        <f t="shared" ref="G30" si="4">D30*F30</f>
        <v>0</v>
      </c>
      <c r="H30" s="65"/>
      <c r="I30" s="30">
        <f>G30*H30</f>
        <v>0</v>
      </c>
      <c r="J30" s="65"/>
      <c r="K30" s="30">
        <f t="shared" si="1"/>
        <v>0</v>
      </c>
      <c r="L30" s="25"/>
      <c r="M30" s="19"/>
      <c r="N30" s="25"/>
      <c r="O30" s="19"/>
      <c r="P30" s="20">
        <f t="shared" si="2"/>
        <v>0</v>
      </c>
    </row>
    <row r="31" spans="2:16" x14ac:dyDescent="0.35">
      <c r="E31" s="16" t="s">
        <v>31</v>
      </c>
      <c r="G31" s="34">
        <f>SUBTOTAL(9,G21:G30)</f>
        <v>0</v>
      </c>
      <c r="I31" s="31">
        <f>SUBTOTAL(9,I21:I30)</f>
        <v>0</v>
      </c>
      <c r="J31" s="25"/>
      <c r="K31" s="31">
        <f>SUBTOTAL(9,K21:K30)</f>
        <v>0</v>
      </c>
      <c r="L31" s="25"/>
      <c r="M31" s="19"/>
      <c r="N31" s="25"/>
      <c r="O31" s="19"/>
      <c r="P31" s="21">
        <f t="shared" si="2"/>
        <v>0</v>
      </c>
    </row>
    <row r="32" spans="2:16" x14ac:dyDescent="0.35">
      <c r="E32" s="16" t="s">
        <v>20</v>
      </c>
      <c r="I32" s="14"/>
      <c r="K32" s="18">
        <f>0.1*K31</f>
        <v>0</v>
      </c>
      <c r="M32" s="14"/>
      <c r="O32" s="14"/>
      <c r="P32" s="20">
        <f t="shared" si="2"/>
        <v>0</v>
      </c>
    </row>
    <row r="33" spans="2:16" x14ac:dyDescent="0.35">
      <c r="E33" s="16" t="s">
        <v>32</v>
      </c>
      <c r="I33" s="14"/>
      <c r="K33" s="14"/>
      <c r="M33" s="14"/>
      <c r="O33" s="14"/>
      <c r="P33" s="22">
        <f>P31+P32</f>
        <v>0</v>
      </c>
    </row>
    <row r="34" spans="2:16" x14ac:dyDescent="0.35">
      <c r="E34" s="14"/>
      <c r="I34" s="14"/>
      <c r="K34" s="14"/>
      <c r="M34" s="14"/>
      <c r="O34" s="14"/>
    </row>
    <row r="35" spans="2:16" x14ac:dyDescent="0.35">
      <c r="B35" s="9" t="s">
        <v>33</v>
      </c>
      <c r="E35" s="14"/>
      <c r="I35" s="14"/>
      <c r="K35" s="14"/>
      <c r="M35" s="14"/>
      <c r="O35" s="14"/>
    </row>
    <row r="36" spans="2:16" x14ac:dyDescent="0.35">
      <c r="C36" s="10" t="s">
        <v>34</v>
      </c>
      <c r="D36" s="28">
        <v>8.41</v>
      </c>
      <c r="E36" s="19" t="s">
        <v>50</v>
      </c>
      <c r="I36" s="14"/>
      <c r="J36" s="25"/>
      <c r="K36" s="19"/>
      <c r="L36" s="25">
        <v>1500</v>
      </c>
      <c r="M36" s="32">
        <f>D36*L36</f>
        <v>12615</v>
      </c>
      <c r="N36" s="25"/>
      <c r="O36" s="19"/>
      <c r="P36" s="20">
        <f t="shared" ref="P36:P41" si="5">I36+K36+M36+O36</f>
        <v>12615</v>
      </c>
    </row>
    <row r="37" spans="2:16" x14ac:dyDescent="0.35">
      <c r="C37" s="10" t="s">
        <v>51</v>
      </c>
      <c r="D37" s="63"/>
      <c r="E37" s="19" t="s">
        <v>23</v>
      </c>
      <c r="F37" s="64"/>
      <c r="G37" s="25">
        <f t="shared" ref="G37:G39" si="6">D37*F37</f>
        <v>0</v>
      </c>
      <c r="H37" s="65"/>
      <c r="I37" s="30">
        <f>G37*H37</f>
        <v>0</v>
      </c>
      <c r="J37" s="65"/>
      <c r="K37" s="30">
        <f>D37*J37</f>
        <v>0</v>
      </c>
      <c r="L37" s="25"/>
      <c r="M37" s="19"/>
      <c r="N37" s="25"/>
      <c r="O37" s="19"/>
      <c r="P37" s="20">
        <f t="shared" si="5"/>
        <v>0</v>
      </c>
    </row>
    <row r="38" spans="2:16" x14ac:dyDescent="0.35">
      <c r="C38" s="10" t="s">
        <v>52</v>
      </c>
      <c r="D38" s="63"/>
      <c r="E38" s="19" t="s">
        <v>23</v>
      </c>
      <c r="F38" s="64"/>
      <c r="G38" s="25">
        <f t="shared" si="6"/>
        <v>0</v>
      </c>
      <c r="H38" s="65"/>
      <c r="I38" s="30">
        <f>G38*H38</f>
        <v>0</v>
      </c>
      <c r="J38" s="65"/>
      <c r="K38" s="30">
        <f>D38*J38</f>
        <v>0</v>
      </c>
      <c r="L38" s="25"/>
      <c r="M38" s="19"/>
      <c r="N38" s="25"/>
      <c r="O38" s="19"/>
      <c r="P38" s="20">
        <f t="shared" si="5"/>
        <v>0</v>
      </c>
    </row>
    <row r="39" spans="2:16" x14ac:dyDescent="0.35">
      <c r="C39" s="10" t="s">
        <v>35</v>
      </c>
      <c r="D39" s="63"/>
      <c r="E39" s="19" t="s">
        <v>25</v>
      </c>
      <c r="F39" s="64"/>
      <c r="G39" s="25">
        <f t="shared" si="6"/>
        <v>0</v>
      </c>
      <c r="H39" s="65"/>
      <c r="I39" s="30">
        <f>G39*H39</f>
        <v>0</v>
      </c>
      <c r="J39" s="65"/>
      <c r="K39" s="30">
        <f>D39*J39</f>
        <v>0</v>
      </c>
      <c r="L39" s="25"/>
      <c r="M39" s="19"/>
      <c r="N39" s="25"/>
      <c r="O39" s="19"/>
      <c r="P39" s="20">
        <f t="shared" si="5"/>
        <v>0</v>
      </c>
    </row>
    <row r="40" spans="2:16" x14ac:dyDescent="0.35">
      <c r="E40" s="16" t="s">
        <v>36</v>
      </c>
      <c r="G40" s="34">
        <f>SUBTOTAL(9,G36:G39)</f>
        <v>0</v>
      </c>
      <c r="I40" s="18">
        <f>SUBTOTAL(9,I36:I39)</f>
        <v>0</v>
      </c>
      <c r="J40" s="25"/>
      <c r="K40" s="18">
        <f>SUBTOTAL(9,K36:K39)</f>
        <v>0</v>
      </c>
      <c r="L40" s="25"/>
      <c r="M40" s="18">
        <f>SUBTOTAL(9,M36:M39)</f>
        <v>12615</v>
      </c>
      <c r="N40" s="25"/>
      <c r="O40" s="19"/>
      <c r="P40" s="21">
        <f t="shared" si="5"/>
        <v>12615</v>
      </c>
    </row>
    <row r="41" spans="2:16" x14ac:dyDescent="0.35">
      <c r="E41" s="16" t="s">
        <v>20</v>
      </c>
      <c r="I41" s="14"/>
      <c r="K41" s="18">
        <f>0.1*K40</f>
        <v>0</v>
      </c>
      <c r="M41" s="18">
        <f>0.1*M40</f>
        <v>1261.5</v>
      </c>
      <c r="O41" s="14"/>
      <c r="P41" s="20">
        <f t="shared" si="5"/>
        <v>1261.5</v>
      </c>
    </row>
    <row r="42" spans="2:16" x14ac:dyDescent="0.35">
      <c r="E42" s="16" t="s">
        <v>37</v>
      </c>
      <c r="I42" s="14"/>
      <c r="K42" s="14"/>
      <c r="M42" s="14"/>
      <c r="O42" s="14"/>
      <c r="P42" s="22">
        <f>P40+P41</f>
        <v>13876.5</v>
      </c>
    </row>
    <row r="43" spans="2:16" x14ac:dyDescent="0.35">
      <c r="E43" s="14"/>
      <c r="I43" s="14"/>
      <c r="K43" s="14"/>
      <c r="M43" s="14"/>
      <c r="O43" s="14"/>
    </row>
    <row r="44" spans="2:16" x14ac:dyDescent="0.35">
      <c r="B44" s="9" t="s">
        <v>38</v>
      </c>
      <c r="E44" s="14"/>
      <c r="I44" s="14"/>
      <c r="K44" s="14"/>
      <c r="M44" s="14"/>
      <c r="O44" s="14"/>
    </row>
    <row r="45" spans="2:16" x14ac:dyDescent="0.35">
      <c r="C45" s="10" t="s">
        <v>39</v>
      </c>
      <c r="D45" s="63"/>
      <c r="E45" s="19" t="s">
        <v>53</v>
      </c>
      <c r="I45" s="14"/>
      <c r="J45" s="65"/>
      <c r="K45" s="30">
        <f>D45*J45</f>
        <v>0</v>
      </c>
      <c r="L45" s="25"/>
      <c r="M45" s="19"/>
      <c r="N45" s="25"/>
      <c r="O45" s="19"/>
      <c r="P45" s="20">
        <f t="shared" ref="P45:P54" si="7">I45+K45+M45+O45</f>
        <v>0</v>
      </c>
    </row>
    <row r="46" spans="2:16" x14ac:dyDescent="0.35">
      <c r="C46" s="10" t="s">
        <v>40</v>
      </c>
      <c r="D46" s="63"/>
      <c r="E46" s="19" t="s">
        <v>53</v>
      </c>
      <c r="F46" s="64"/>
      <c r="G46" s="26">
        <f t="shared" ref="G46:G50" si="8">D46*F46</f>
        <v>0</v>
      </c>
      <c r="H46" s="65"/>
      <c r="I46" s="30">
        <f>G46*H46</f>
        <v>0</v>
      </c>
      <c r="J46" s="25"/>
      <c r="K46" s="19"/>
      <c r="L46" s="25"/>
      <c r="M46" s="19"/>
      <c r="N46" s="65"/>
      <c r="O46" s="32">
        <f>D46*N46</f>
        <v>0</v>
      </c>
      <c r="P46" s="20">
        <f t="shared" si="7"/>
        <v>0</v>
      </c>
    </row>
    <row r="47" spans="2:16" x14ac:dyDescent="0.35">
      <c r="C47" s="10" t="s">
        <v>41</v>
      </c>
      <c r="D47" s="56"/>
      <c r="E47" s="12" t="s">
        <v>18</v>
      </c>
      <c r="F47" s="64"/>
      <c r="G47" s="26">
        <f t="shared" si="8"/>
        <v>0</v>
      </c>
      <c r="H47" s="65"/>
      <c r="I47" s="30">
        <f>G47*H47</f>
        <v>0</v>
      </c>
      <c r="J47" s="25"/>
      <c r="K47" s="19"/>
      <c r="L47" s="25"/>
      <c r="M47" s="19"/>
      <c r="N47" s="25"/>
      <c r="O47" s="19"/>
      <c r="P47" s="20">
        <f t="shared" si="7"/>
        <v>0</v>
      </c>
    </row>
    <row r="48" spans="2:16" x14ac:dyDescent="0.35">
      <c r="C48" s="10" t="s">
        <v>42</v>
      </c>
      <c r="D48" s="63"/>
      <c r="E48" s="19" t="s">
        <v>23</v>
      </c>
      <c r="F48" s="64"/>
      <c r="G48" s="26">
        <f t="shared" si="8"/>
        <v>0</v>
      </c>
      <c r="H48" s="65"/>
      <c r="I48" s="30">
        <f>G48*H48</f>
        <v>0</v>
      </c>
      <c r="J48" s="25"/>
      <c r="K48" s="19"/>
      <c r="L48" s="25"/>
      <c r="M48" s="19"/>
      <c r="N48" s="25"/>
      <c r="O48" s="19"/>
      <c r="P48" s="20">
        <f t="shared" si="7"/>
        <v>0</v>
      </c>
    </row>
    <row r="49" spans="2:16" x14ac:dyDescent="0.35">
      <c r="C49" s="10" t="s">
        <v>43</v>
      </c>
      <c r="D49" s="56"/>
      <c r="E49" s="12" t="s">
        <v>18</v>
      </c>
      <c r="F49" s="64"/>
      <c r="G49" s="26">
        <f t="shared" si="8"/>
        <v>0</v>
      </c>
      <c r="H49" s="65"/>
      <c r="I49" s="30">
        <f>G49*H49</f>
        <v>0</v>
      </c>
      <c r="J49" s="65"/>
      <c r="K49" s="30">
        <f>D49*J49</f>
        <v>0</v>
      </c>
      <c r="L49" s="25"/>
      <c r="M49" s="19"/>
      <c r="N49" s="25"/>
      <c r="O49" s="19"/>
      <c r="P49" s="20">
        <f t="shared" si="7"/>
        <v>0</v>
      </c>
    </row>
    <row r="50" spans="2:16" x14ac:dyDescent="0.35">
      <c r="C50" s="10" t="s">
        <v>63</v>
      </c>
      <c r="D50" s="63"/>
      <c r="E50" s="19" t="s">
        <v>23</v>
      </c>
      <c r="F50" s="64"/>
      <c r="G50" s="26">
        <f t="shared" si="8"/>
        <v>0</v>
      </c>
      <c r="H50" s="65"/>
      <c r="I50" s="30">
        <f>G50*H50</f>
        <v>0</v>
      </c>
      <c r="J50" s="25"/>
      <c r="K50" s="19"/>
      <c r="L50" s="25"/>
      <c r="M50" s="19"/>
      <c r="N50" s="65"/>
      <c r="O50" s="30">
        <f>D50*N50</f>
        <v>0</v>
      </c>
      <c r="P50" s="20">
        <f t="shared" si="7"/>
        <v>0</v>
      </c>
    </row>
    <row r="51" spans="2:16" x14ac:dyDescent="0.35">
      <c r="C51" s="10" t="s">
        <v>57</v>
      </c>
      <c r="D51" s="56"/>
      <c r="E51" s="19" t="s">
        <v>53</v>
      </c>
      <c r="I51" s="14"/>
      <c r="J51" s="25"/>
      <c r="K51" s="19"/>
      <c r="L51" s="25">
        <v>26</v>
      </c>
      <c r="M51" s="32">
        <f>D51*L51</f>
        <v>0</v>
      </c>
      <c r="N51" s="25"/>
      <c r="O51" s="19"/>
      <c r="P51" s="20">
        <f t="shared" si="7"/>
        <v>0</v>
      </c>
    </row>
    <row r="52" spans="2:16" x14ac:dyDescent="0.35">
      <c r="C52" s="10" t="s">
        <v>55</v>
      </c>
      <c r="D52" s="63"/>
      <c r="E52" s="19" t="s">
        <v>54</v>
      </c>
      <c r="I52" s="14"/>
      <c r="J52" s="65"/>
      <c r="K52" s="30">
        <f>D52*J52</f>
        <v>0</v>
      </c>
      <c r="L52" s="25"/>
      <c r="M52" s="19"/>
      <c r="N52" s="25"/>
      <c r="O52" s="19"/>
      <c r="P52" s="20">
        <f t="shared" si="7"/>
        <v>0</v>
      </c>
    </row>
    <row r="53" spans="2:16" x14ac:dyDescent="0.35">
      <c r="E53" s="16" t="s">
        <v>48</v>
      </c>
      <c r="G53" s="34">
        <f>SUBTOTAL(9,G45:G52)</f>
        <v>0</v>
      </c>
      <c r="I53" s="18">
        <f>SUBTOTAL(9,I45:I52)</f>
        <v>0</v>
      </c>
      <c r="J53" s="25"/>
      <c r="K53" s="31">
        <f>SUBTOTAL(9,K45:K52)</f>
        <v>0</v>
      </c>
      <c r="L53" s="25"/>
      <c r="M53" s="18">
        <f>SUBTOTAL(9,M45:M52)</f>
        <v>0</v>
      </c>
      <c r="N53" s="25"/>
      <c r="O53" s="18">
        <f>SUBTOTAL(9,O45:O52)</f>
        <v>0</v>
      </c>
      <c r="P53" s="21">
        <f t="shared" si="7"/>
        <v>0</v>
      </c>
    </row>
    <row r="54" spans="2:16" x14ac:dyDescent="0.35">
      <c r="E54" s="16" t="s">
        <v>20</v>
      </c>
      <c r="I54" s="14"/>
      <c r="J54" s="25"/>
      <c r="K54" s="18">
        <f>0.1*K53</f>
        <v>0</v>
      </c>
      <c r="L54" s="25"/>
      <c r="M54" s="18">
        <f>0.1*M53</f>
        <v>0</v>
      </c>
      <c r="N54" s="25"/>
      <c r="O54" s="18">
        <f>0.1*O53</f>
        <v>0</v>
      </c>
      <c r="P54" s="20">
        <f t="shared" si="7"/>
        <v>0</v>
      </c>
    </row>
    <row r="55" spans="2:16" x14ac:dyDescent="0.35">
      <c r="E55" s="16" t="s">
        <v>44</v>
      </c>
      <c r="I55" s="14"/>
      <c r="J55" s="25"/>
      <c r="K55" s="19"/>
      <c r="L55" s="25"/>
      <c r="M55" s="19"/>
      <c r="N55" s="25"/>
      <c r="O55" s="19"/>
      <c r="P55" s="22">
        <f>P53+P54</f>
        <v>0</v>
      </c>
    </row>
    <row r="56" spans="2:16" x14ac:dyDescent="0.35">
      <c r="E56" s="14"/>
      <c r="I56" s="14"/>
      <c r="K56" s="14"/>
      <c r="M56" s="14"/>
      <c r="O56" s="14"/>
    </row>
    <row r="57" spans="2:16" x14ac:dyDescent="0.35">
      <c r="B57" s="9" t="s">
        <v>45</v>
      </c>
      <c r="E57" s="14"/>
      <c r="I57" s="14"/>
      <c r="K57" s="14"/>
      <c r="M57" s="14"/>
      <c r="O57" s="14"/>
    </row>
    <row r="58" spans="2:16" x14ac:dyDescent="0.35">
      <c r="C58" s="10" t="s">
        <v>46</v>
      </c>
      <c r="D58" s="63"/>
      <c r="E58" s="19" t="s">
        <v>18</v>
      </c>
      <c r="F58" s="64"/>
      <c r="G58" s="25">
        <f t="shared" ref="G58:G60" si="9">D58*F58</f>
        <v>0</v>
      </c>
      <c r="H58" s="65"/>
      <c r="I58" s="30">
        <f>G58*H58</f>
        <v>0</v>
      </c>
      <c r="J58" s="65"/>
      <c r="K58" s="30">
        <f>D58*J58</f>
        <v>0</v>
      </c>
      <c r="L58" s="25"/>
      <c r="M58" s="19"/>
      <c r="N58" s="25"/>
      <c r="O58" s="19"/>
      <c r="P58" s="20">
        <f t="shared" ref="P58:P63" si="10">I58+K58+M58+O58</f>
        <v>0</v>
      </c>
    </row>
    <row r="59" spans="2:16" x14ac:dyDescent="0.35">
      <c r="C59" s="10" t="s">
        <v>65</v>
      </c>
      <c r="D59" s="63"/>
      <c r="E59" s="42" t="s">
        <v>64</v>
      </c>
      <c r="F59" s="64"/>
      <c r="G59" s="25">
        <f t="shared" si="9"/>
        <v>0</v>
      </c>
      <c r="H59" s="65"/>
      <c r="I59" s="30">
        <f>G59*H59</f>
        <v>0</v>
      </c>
      <c r="J59" s="65"/>
      <c r="K59" s="30">
        <f>D59*J59</f>
        <v>0</v>
      </c>
      <c r="L59" s="25"/>
      <c r="M59" s="19"/>
      <c r="N59" s="25"/>
      <c r="O59" s="19"/>
      <c r="P59" s="20">
        <f t="shared" si="10"/>
        <v>0</v>
      </c>
    </row>
    <row r="60" spans="2:16" x14ac:dyDescent="0.35">
      <c r="C60" s="10" t="s">
        <v>66</v>
      </c>
      <c r="D60" s="63"/>
      <c r="E60" s="42" t="s">
        <v>64</v>
      </c>
      <c r="F60" s="64"/>
      <c r="G60" s="25">
        <f t="shared" si="9"/>
        <v>0</v>
      </c>
      <c r="H60" s="65"/>
      <c r="I60" s="30">
        <f>G60*H60</f>
        <v>0</v>
      </c>
      <c r="J60" s="25"/>
      <c r="K60" s="19"/>
      <c r="L60" s="25"/>
      <c r="M60" s="19"/>
      <c r="N60" s="25"/>
      <c r="O60" s="19"/>
      <c r="P60" s="20">
        <f t="shared" si="10"/>
        <v>0</v>
      </c>
    </row>
    <row r="61" spans="2:16" x14ac:dyDescent="0.35">
      <c r="C61" s="10" t="s">
        <v>47</v>
      </c>
      <c r="D61" s="63"/>
      <c r="E61" s="19" t="s">
        <v>23</v>
      </c>
      <c r="I61" s="14"/>
      <c r="J61" s="25"/>
      <c r="K61" s="19"/>
      <c r="L61" s="25">
        <v>2.2000000000000002</v>
      </c>
      <c r="M61" s="32">
        <f>D61*L61</f>
        <v>0</v>
      </c>
      <c r="N61" s="25"/>
      <c r="O61" s="19"/>
      <c r="P61" s="20">
        <f t="shared" si="10"/>
        <v>0</v>
      </c>
    </row>
    <row r="62" spans="2:16" x14ac:dyDescent="0.35">
      <c r="E62" s="16" t="s">
        <v>49</v>
      </c>
      <c r="G62" s="35">
        <f>SUBTOTAL(9,G58:G61)</f>
        <v>0</v>
      </c>
      <c r="I62" s="18">
        <f>SUBTOTAL(9,I58:I61)</f>
        <v>0</v>
      </c>
      <c r="J62" s="25"/>
      <c r="K62" s="18">
        <f>SUBTOTAL(9,K58:K61)</f>
        <v>0</v>
      </c>
      <c r="L62" s="25"/>
      <c r="M62" s="18">
        <f>SUBTOTAL(9,M58:M61)</f>
        <v>0</v>
      </c>
      <c r="N62" s="25"/>
      <c r="O62" s="19"/>
      <c r="P62" s="21">
        <f t="shared" si="10"/>
        <v>0</v>
      </c>
    </row>
    <row r="63" spans="2:16" x14ac:dyDescent="0.35">
      <c r="E63" s="16" t="s">
        <v>20</v>
      </c>
      <c r="I63" s="14"/>
      <c r="J63" s="25"/>
      <c r="K63" s="18">
        <f>0.1*K62</f>
        <v>0</v>
      </c>
      <c r="L63" s="25"/>
      <c r="M63" s="18">
        <f>0.1*M62</f>
        <v>0</v>
      </c>
      <c r="N63" s="25"/>
      <c r="O63" s="19"/>
      <c r="P63" s="20">
        <f t="shared" si="10"/>
        <v>0</v>
      </c>
    </row>
    <row r="64" spans="2:16" x14ac:dyDescent="0.35">
      <c r="E64" s="16" t="s">
        <v>44</v>
      </c>
      <c r="I64" s="14"/>
      <c r="J64" s="25"/>
      <c r="K64" s="19"/>
      <c r="L64" s="25"/>
      <c r="M64" s="19"/>
      <c r="N64" s="25"/>
      <c r="O64" s="19"/>
      <c r="P64" s="22">
        <f>P62+P63</f>
        <v>0</v>
      </c>
    </row>
    <row r="65" spans="5:16" x14ac:dyDescent="0.35">
      <c r="E65" s="14"/>
      <c r="I65" s="14"/>
      <c r="K65" s="14"/>
      <c r="M65" s="14"/>
      <c r="O65" s="14"/>
    </row>
    <row r="66" spans="5:16" x14ac:dyDescent="0.35">
      <c r="E66" s="16" t="s">
        <v>58</v>
      </c>
      <c r="G66" s="33">
        <f>SUBTOTAL(9,G13:G65)</f>
        <v>0</v>
      </c>
      <c r="I66" s="36">
        <f>SUBTOTAL(9,I13:I65)</f>
        <v>0</v>
      </c>
      <c r="K66" s="36">
        <f>SUBTOTAL(9,K13:K65)</f>
        <v>0</v>
      </c>
      <c r="M66" s="36">
        <f>SUBTOTAL(9,M13:M65)</f>
        <v>13876.5</v>
      </c>
      <c r="O66" s="36">
        <f>SUBTOTAL(9,O13:O65)</f>
        <v>0</v>
      </c>
      <c r="P66" s="38">
        <f t="shared" ref="P66" si="11">I66+K66+M66+O66</f>
        <v>13876.5</v>
      </c>
    </row>
    <row r="67" spans="5:16" x14ac:dyDescent="0.35">
      <c r="E67" s="16" t="s">
        <v>59</v>
      </c>
      <c r="I67" s="14"/>
      <c r="K67" s="14"/>
      <c r="M67" s="14"/>
      <c r="O67" s="14"/>
      <c r="P67" s="38">
        <f>0.05*P66</f>
        <v>693.82500000000005</v>
      </c>
    </row>
    <row r="68" spans="5:16" x14ac:dyDescent="0.35">
      <c r="E68" s="39" t="s">
        <v>60</v>
      </c>
      <c r="I68" s="14"/>
      <c r="K68" s="14"/>
      <c r="M68" s="14"/>
      <c r="O68" s="14"/>
      <c r="P68" s="38">
        <f>0.1*(P66+P67)</f>
        <v>1457.0325000000003</v>
      </c>
    </row>
    <row r="69" spans="5:16" ht="15.5" x14ac:dyDescent="0.35">
      <c r="E69" s="40" t="s">
        <v>61</v>
      </c>
      <c r="I69" s="14"/>
      <c r="K69" s="14"/>
      <c r="M69" s="14"/>
      <c r="O69" s="14"/>
      <c r="P69" s="41">
        <f>P66+P67+P68</f>
        <v>16027.357500000002</v>
      </c>
    </row>
  </sheetData>
  <sheetProtection algorithmName="SHA-512" hashValue="xrjShf4jSSX0FYAVz9Zl0biwi6caO2HCLGdXMAXkAqcCttFTpNesVAL7ObA/X46YKvnrZQPj8LDVVUbienuVZA==" saltValue="3A+pIMxs3VGSBL804CXpmw==" spinCount="100000" sheet="1" objects="1" scenarios="1"/>
  <mergeCells count="11">
    <mergeCell ref="A9:P10"/>
    <mergeCell ref="A6:P6"/>
    <mergeCell ref="D11:E12"/>
    <mergeCell ref="A11:C12"/>
    <mergeCell ref="D2:L5"/>
    <mergeCell ref="A2:C5"/>
    <mergeCell ref="M2:P3"/>
    <mergeCell ref="M4:P5"/>
    <mergeCell ref="A7:B8"/>
    <mergeCell ref="C7:P8"/>
    <mergeCell ref="F11:I11"/>
  </mergeCells>
  <pageMargins left="0.7" right="0.7" top="0.75" bottom="0.75" header="0.3" footer="0.3"/>
  <pageSetup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6EE71E-3680-4AD6-92DB-4B34723A0D47}"/>
</file>

<file path=customXml/itemProps2.xml><?xml version="1.0" encoding="utf-8"?>
<ds:datastoreItem xmlns:ds="http://schemas.openxmlformats.org/officeDocument/2006/customXml" ds:itemID="{D62B5296-78F9-4F32-B81E-F115E2D7689D}"/>
</file>

<file path=customXml/itemProps3.xml><?xml version="1.0" encoding="utf-8"?>
<ds:datastoreItem xmlns:ds="http://schemas.openxmlformats.org/officeDocument/2006/customXml" ds:itemID="{7BC7AAED-4E08-4BFC-99CF-BBCA9511E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Watanabe, Alexa K</dc:creator>
  <cp:lastModifiedBy>Watanabe, Alexa K</cp:lastModifiedBy>
  <dcterms:created xsi:type="dcterms:W3CDTF">2020-12-15T21:53:16Z</dcterms:created>
  <dcterms:modified xsi:type="dcterms:W3CDTF">2021-01-15T04:46:54Z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