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60" windowWidth="32475" windowHeight="1023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I38" i="1"/>
  <c r="I34"/>
  <c r="I35"/>
  <c r="I36" s="1"/>
  <c r="I33"/>
  <c r="G32"/>
  <c r="I32" s="1"/>
  <c r="G30"/>
  <c r="I30" s="1"/>
  <c r="G29"/>
  <c r="I29" s="1"/>
  <c r="G28"/>
  <c r="I28" s="1"/>
  <c r="F26"/>
  <c r="I26" s="1"/>
  <c r="F25"/>
  <c r="I25" s="1"/>
  <c r="F24"/>
  <c r="I24" s="1"/>
  <c r="I37" l="1"/>
  <c r="I40" s="1"/>
</calcChain>
</file>

<file path=xl/sharedStrings.xml><?xml version="1.0" encoding="utf-8"?>
<sst xmlns="http://schemas.openxmlformats.org/spreadsheetml/2006/main" count="66" uniqueCount="61">
  <si>
    <t>CHANGE ORDER REQUEST</t>
  </si>
  <si>
    <t>GC REFERENCE No.:</t>
  </si>
  <si>
    <t>RFI No.:</t>
  </si>
  <si>
    <t>This quote is valid for 30 days</t>
  </si>
  <si>
    <t>FLOW CONSTRUCTION COMPANY</t>
  </si>
  <si>
    <t>SANFORD CONSORTIUM</t>
  </si>
  <si>
    <t>Hensel Phelps Construction co.</t>
  </si>
  <si>
    <t>2880 Torrey Pines Scenic Drive,</t>
  </si>
  <si>
    <t>San Diego, CA  92037.</t>
  </si>
  <si>
    <t>FCC JOB # AAA123</t>
  </si>
  <si>
    <t>AA</t>
  </si>
  <si>
    <t>XX</t>
  </si>
  <si>
    <t>ASI 20 PRICING</t>
  </si>
  <si>
    <t>FCC COR NO.:</t>
  </si>
  <si>
    <t>FCC PCO NO.:</t>
  </si>
  <si>
    <t>SUBJECT:</t>
  </si>
  <si>
    <t>DATE:</t>
  </si>
  <si>
    <t>SKETCHES</t>
  </si>
  <si>
    <t xml:space="preserve"> Costs include all fabrication and delivery.</t>
  </si>
  <si>
    <t>Exclusions</t>
  </si>
  <si>
    <t>To avoid Impact, Please respond by : ASAP</t>
  </si>
  <si>
    <r>
      <rPr>
        <b/>
        <sz val="11"/>
        <color theme="1"/>
        <rFont val="Arial Narrow"/>
        <family val="2"/>
      </rPr>
      <t>DESCRIPTION OF WORK</t>
    </r>
    <r>
      <rPr>
        <sz val="11"/>
        <color theme="1"/>
        <rFont val="Arial Narrow"/>
        <family val="2"/>
      </rPr>
      <t>:   Added labor, material, and equipment costs to include plumbing revisions, sump tank for Aquatic Center and associated changes.</t>
    </r>
  </si>
  <si>
    <t>QUANTITY</t>
  </si>
  <si>
    <t>UNITS</t>
  </si>
  <si>
    <t>RATE/U.P.</t>
  </si>
  <si>
    <t>LABOR(a)</t>
  </si>
  <si>
    <t>MATERIAL(b)</t>
  </si>
  <si>
    <t>EQUIP (d)</t>
  </si>
  <si>
    <t xml:space="preserve"> SUBTOTAL</t>
  </si>
  <si>
    <t xml:space="preserve">Pipe-Fitters </t>
  </si>
  <si>
    <t>Position</t>
  </si>
  <si>
    <t>Foreman</t>
  </si>
  <si>
    <t>Journeyman</t>
  </si>
  <si>
    <t>Apprentice</t>
  </si>
  <si>
    <t>hr</t>
  </si>
  <si>
    <t>Labor</t>
  </si>
  <si>
    <t>Piping</t>
  </si>
  <si>
    <t>Sinks</t>
  </si>
  <si>
    <t>Small Miscellaneous Materials</t>
  </si>
  <si>
    <t>lnft</t>
  </si>
  <si>
    <t>Sump Tank</t>
  </si>
  <si>
    <t>LS</t>
  </si>
  <si>
    <t>ea</t>
  </si>
  <si>
    <t>ls</t>
  </si>
  <si>
    <t>Tier Subcontractor (No Markup included)</t>
  </si>
  <si>
    <t>Materials (Material Tax Included)</t>
  </si>
  <si>
    <t>Subtotal</t>
  </si>
  <si>
    <t>City Tax</t>
  </si>
  <si>
    <t>Total</t>
  </si>
  <si>
    <t>Insurance (2%)</t>
  </si>
  <si>
    <t>Total fees on subcontracted work (5%)</t>
  </si>
  <si>
    <t>Total Overhead and Profit (15%)</t>
  </si>
  <si>
    <t>Attention</t>
  </si>
  <si>
    <t>Project Engineer</t>
  </si>
  <si>
    <t>CA - 00000.</t>
  </si>
  <si>
    <t>ABC WATER STREET, WATER</t>
  </si>
  <si>
    <t>PROJECT MANAGER</t>
  </si>
  <si>
    <t>__________________________</t>
  </si>
  <si>
    <t>Subcontractor  License No. :XYZXYZ</t>
  </si>
  <si>
    <t>Bond (2%)</t>
  </si>
  <si>
    <t>Aquaneering (Equipment cost for delivery)</t>
  </si>
</sst>
</file>

<file path=xl/styles.xml><?xml version="1.0" encoding="utf-8"?>
<styleSheet xmlns="http://schemas.openxmlformats.org/spreadsheetml/2006/main">
  <numFmts count="4">
    <numFmt numFmtId="6" formatCode="&quot;$&quot;#,##0_);[Red]\(&quot;$&quot;#,##0\)"/>
    <numFmt numFmtId="8" formatCode="&quot;$&quot;#,##0.00_);[Red]\(&quot;$&quot;#,##0.00\)"/>
    <numFmt numFmtId="164" formatCode="&quot;$&quot;#,##0.00"/>
    <numFmt numFmtId="165" formatCode="&quot;$&quot;#,##0"/>
  </numFmts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b/>
      <u/>
      <sz val="11"/>
      <color theme="1"/>
      <name val="Arial Narrow"/>
      <family val="2"/>
    </font>
    <font>
      <sz val="11"/>
      <color rgb="FF0070C0"/>
      <name val="Calibri"/>
      <family val="2"/>
      <scheme val="minor"/>
    </font>
    <font>
      <b/>
      <sz val="11"/>
      <color rgb="FF0070C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164" fontId="0" fillId="0" borderId="0" xfId="0" applyNumberFormat="1"/>
    <xf numFmtId="0" fontId="0" fillId="0" borderId="1" xfId="0" applyBorder="1"/>
    <xf numFmtId="0" fontId="1" fillId="0" borderId="1" xfId="0" applyFont="1" applyBorder="1"/>
    <xf numFmtId="49" fontId="1" fillId="0" borderId="1" xfId="0" applyNumberFormat="1" applyFont="1" applyBorder="1"/>
    <xf numFmtId="0" fontId="1" fillId="2" borderId="1" xfId="0" applyFont="1" applyFill="1" applyBorder="1"/>
    <xf numFmtId="8" fontId="0" fillId="0" borderId="1" xfId="0" applyNumberFormat="1" applyBorder="1"/>
    <xf numFmtId="164" fontId="0" fillId="0" borderId="1" xfId="0" applyNumberFormat="1" applyBorder="1"/>
    <xf numFmtId="6" fontId="0" fillId="0" borderId="1" xfId="0" applyNumberFormat="1" applyBorder="1"/>
    <xf numFmtId="0" fontId="1" fillId="0" borderId="1" xfId="0" applyFont="1" applyFill="1" applyBorder="1"/>
    <xf numFmtId="165" fontId="0" fillId="0" borderId="1" xfId="0" applyNumberFormat="1" applyBorder="1"/>
    <xf numFmtId="0" fontId="5" fillId="0" borderId="0" xfId="0" applyFont="1"/>
    <xf numFmtId="0" fontId="6" fillId="0" borderId="0" xfId="0" applyFont="1"/>
    <xf numFmtId="14" fontId="2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20409</xdr:colOff>
      <xdr:row>0</xdr:row>
      <xdr:rowOff>0</xdr:rowOff>
    </xdr:from>
    <xdr:ext cx="1235531" cy="937629"/>
    <xdr:sp macro="" textlink="">
      <xdr:nvSpPr>
        <xdr:cNvPr id="2" name="Rectangle 1"/>
        <xdr:cNvSpPr/>
      </xdr:nvSpPr>
      <xdr:spPr>
        <a:xfrm>
          <a:off x="20409" y="0"/>
          <a:ext cx="1235531" cy="937629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</xdr:spPr>
      <xdr:txBody>
        <a:bodyPr wrap="none" lIns="91440" tIns="45720" rIns="91440" bIns="45720"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r>
            <a:rPr lang="en-US" sz="5400" b="1" cap="none" spc="0">
              <a:ln w="11430"/>
              <a:solidFill>
                <a:srgbClr val="0070C0"/>
              </a:soli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rPr>
            <a:t>FCC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O47"/>
  <sheetViews>
    <sheetView tabSelected="1" topLeftCell="A12" workbookViewId="0">
      <selection activeCell="J17" sqref="J17"/>
    </sheetView>
  </sheetViews>
  <sheetFormatPr defaultRowHeight="15"/>
  <cols>
    <col min="1" max="1" width="39" customWidth="1"/>
    <col min="2" max="2" width="14.5703125" customWidth="1"/>
    <col min="3" max="3" width="11.7109375" customWidth="1"/>
    <col min="4" max="4" width="11.5703125" customWidth="1"/>
    <col min="5" max="5" width="10.140625" customWidth="1"/>
    <col min="7" max="7" width="12.140625" customWidth="1"/>
    <col min="8" max="8" width="16.42578125" customWidth="1"/>
    <col min="9" max="9" width="10.140625" bestFit="1" customWidth="1"/>
  </cols>
  <sheetData>
    <row r="2" spans="1:15" ht="16.5">
      <c r="D2" s="4" t="s">
        <v>0</v>
      </c>
    </row>
    <row r="3" spans="1:15" ht="16.5">
      <c r="A3" s="2"/>
      <c r="B3" s="2"/>
      <c r="C3" s="2"/>
      <c r="D3" s="2"/>
      <c r="E3" s="2"/>
      <c r="F3" s="2"/>
      <c r="G3" s="2"/>
      <c r="H3" s="2" t="s">
        <v>5</v>
      </c>
      <c r="I3" s="2"/>
      <c r="K3" s="2"/>
      <c r="L3" s="2"/>
      <c r="M3" s="2"/>
      <c r="N3" s="2"/>
      <c r="O3" s="2"/>
    </row>
    <row r="4" spans="1:15" ht="16.5">
      <c r="A4" s="2"/>
      <c r="B4" s="2"/>
      <c r="C4" s="2"/>
      <c r="D4" s="2"/>
      <c r="E4" s="2"/>
      <c r="F4" s="2"/>
      <c r="G4" s="2"/>
      <c r="H4" s="2" t="s">
        <v>6</v>
      </c>
      <c r="I4" s="2"/>
      <c r="K4" s="2"/>
      <c r="L4" s="2"/>
      <c r="M4" s="2"/>
      <c r="N4" s="2"/>
      <c r="O4" s="2"/>
    </row>
    <row r="5" spans="1:15" ht="16.5">
      <c r="A5" s="2"/>
      <c r="B5" s="2"/>
      <c r="C5" s="2"/>
      <c r="D5" s="2"/>
      <c r="E5" s="2"/>
      <c r="F5" s="2"/>
      <c r="G5" s="2"/>
      <c r="H5" s="2" t="s">
        <v>7</v>
      </c>
      <c r="I5" s="2"/>
      <c r="K5" s="2"/>
      <c r="L5" s="2"/>
      <c r="M5" s="2"/>
      <c r="N5" s="2"/>
      <c r="O5" s="2"/>
    </row>
    <row r="6" spans="1:15" ht="16.5">
      <c r="A6" s="3" t="s">
        <v>52</v>
      </c>
      <c r="B6" s="2" t="s">
        <v>53</v>
      </c>
      <c r="C6" s="2"/>
      <c r="D6" s="2"/>
      <c r="E6" s="2"/>
      <c r="F6" s="2"/>
      <c r="G6" s="2"/>
      <c r="H6" s="2" t="s">
        <v>8</v>
      </c>
      <c r="I6" s="2"/>
      <c r="K6" s="2"/>
      <c r="L6" s="2"/>
      <c r="M6" s="2"/>
      <c r="N6" s="2"/>
      <c r="O6" s="2"/>
    </row>
    <row r="7" spans="1:15" ht="16.5">
      <c r="A7" s="2"/>
      <c r="B7" s="2"/>
      <c r="C7" s="2"/>
      <c r="D7" s="2"/>
      <c r="E7" s="2"/>
      <c r="F7" s="2"/>
      <c r="G7" s="2"/>
      <c r="H7" s="2" t="s">
        <v>9</v>
      </c>
      <c r="I7" s="2"/>
      <c r="K7" s="2"/>
      <c r="L7" s="2"/>
      <c r="M7" s="2"/>
      <c r="N7" s="2"/>
      <c r="O7" s="2"/>
    </row>
    <row r="8" spans="1:15" ht="16.5">
      <c r="A8" s="3" t="s">
        <v>13</v>
      </c>
      <c r="B8" s="2" t="s">
        <v>10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</row>
    <row r="9" spans="1:15" ht="16.5">
      <c r="A9" s="3" t="s">
        <v>14</v>
      </c>
      <c r="B9" s="2" t="s">
        <v>11</v>
      </c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</row>
    <row r="10" spans="1:15" ht="16.5">
      <c r="A10" s="3" t="s">
        <v>15</v>
      </c>
      <c r="B10" s="2" t="s">
        <v>12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</row>
    <row r="11" spans="1:15" ht="16.5">
      <c r="A11" s="3" t="s">
        <v>16</v>
      </c>
      <c r="B11" s="17">
        <v>41307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</row>
    <row r="12" spans="1:15" ht="16.5">
      <c r="A12" s="3" t="s">
        <v>1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</row>
    <row r="13" spans="1:15" ht="16.5">
      <c r="A13" s="3" t="s">
        <v>2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</row>
    <row r="14" spans="1:15" ht="16.5">
      <c r="A14" s="3" t="s">
        <v>17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</row>
    <row r="15" spans="1:15" ht="16.5">
      <c r="A15" s="2" t="s">
        <v>21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</row>
    <row r="16" spans="1:15" ht="16.5">
      <c r="A16" s="2" t="s">
        <v>18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</row>
    <row r="17" spans="1:15" ht="16.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</row>
    <row r="18" spans="1:15" ht="16.5">
      <c r="A18" s="3" t="s">
        <v>19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</row>
    <row r="19" spans="1:15" ht="16.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</row>
    <row r="20" spans="1:15" ht="16.5">
      <c r="A20" s="4" t="s">
        <v>20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</row>
    <row r="22" spans="1:15">
      <c r="A22" s="6"/>
      <c r="B22" s="7" t="s">
        <v>30</v>
      </c>
      <c r="C22" s="7" t="s">
        <v>22</v>
      </c>
      <c r="D22" s="7" t="s">
        <v>23</v>
      </c>
      <c r="E22" s="7" t="s">
        <v>24</v>
      </c>
      <c r="F22" s="7" t="s">
        <v>25</v>
      </c>
      <c r="G22" s="7" t="s">
        <v>26</v>
      </c>
      <c r="H22" s="8" t="s">
        <v>27</v>
      </c>
      <c r="I22" s="7" t="s">
        <v>28</v>
      </c>
      <c r="J22" s="1"/>
    </row>
    <row r="23" spans="1:15">
      <c r="A23" s="9" t="s">
        <v>35</v>
      </c>
      <c r="B23" s="6"/>
      <c r="C23" s="6"/>
      <c r="D23" s="6"/>
      <c r="E23" s="6"/>
      <c r="F23" s="6"/>
      <c r="G23" s="6"/>
      <c r="H23" s="6"/>
      <c r="I23" s="6"/>
    </row>
    <row r="24" spans="1:15">
      <c r="A24" s="7" t="s">
        <v>29</v>
      </c>
      <c r="B24" s="6" t="s">
        <v>31</v>
      </c>
      <c r="C24" s="6">
        <v>36</v>
      </c>
      <c r="D24" s="6" t="s">
        <v>34</v>
      </c>
      <c r="E24" s="10">
        <v>125.68</v>
      </c>
      <c r="F24" s="11">
        <f>C24*E24</f>
        <v>4524.4800000000005</v>
      </c>
      <c r="G24" s="11">
        <v>0</v>
      </c>
      <c r="H24" s="11">
        <v>0</v>
      </c>
      <c r="I24" s="11">
        <f>SUM(F24+G24+H24)</f>
        <v>4524.4800000000005</v>
      </c>
      <c r="J24" s="5"/>
    </row>
    <row r="25" spans="1:15">
      <c r="A25" s="7" t="s">
        <v>29</v>
      </c>
      <c r="B25" s="6" t="s">
        <v>32</v>
      </c>
      <c r="C25" s="6">
        <v>24</v>
      </c>
      <c r="D25" s="6" t="s">
        <v>34</v>
      </c>
      <c r="E25" s="10">
        <v>118.73</v>
      </c>
      <c r="F25" s="11">
        <f t="shared" ref="F25:F26" si="0">C25*E25</f>
        <v>2849.52</v>
      </c>
      <c r="G25" s="11">
        <v>0</v>
      </c>
      <c r="H25" s="11">
        <v>0</v>
      </c>
      <c r="I25" s="11">
        <f t="shared" ref="I25:I26" si="1">SUM(F25+G25+H25)</f>
        <v>2849.52</v>
      </c>
      <c r="J25" s="5"/>
    </row>
    <row r="26" spans="1:15">
      <c r="A26" s="7" t="s">
        <v>29</v>
      </c>
      <c r="B26" s="6" t="s">
        <v>33</v>
      </c>
      <c r="C26" s="6">
        <v>16</v>
      </c>
      <c r="D26" s="6" t="s">
        <v>34</v>
      </c>
      <c r="E26" s="10">
        <v>86.8</v>
      </c>
      <c r="F26" s="11">
        <f t="shared" si="0"/>
        <v>1388.8</v>
      </c>
      <c r="G26" s="11">
        <v>0</v>
      </c>
      <c r="H26" s="11">
        <v>0</v>
      </c>
      <c r="I26" s="11">
        <f t="shared" si="1"/>
        <v>1388.8</v>
      </c>
      <c r="J26" s="5"/>
    </row>
    <row r="27" spans="1:15">
      <c r="A27" s="9" t="s">
        <v>45</v>
      </c>
      <c r="B27" s="6"/>
      <c r="C27" s="6"/>
      <c r="D27" s="6"/>
      <c r="E27" s="6"/>
      <c r="F27" s="11"/>
      <c r="G27" s="11"/>
      <c r="H27" s="11"/>
      <c r="I27" s="11"/>
      <c r="J27" s="5"/>
    </row>
    <row r="28" spans="1:15">
      <c r="A28" s="7" t="s">
        <v>36</v>
      </c>
      <c r="B28" s="6"/>
      <c r="C28" s="6">
        <v>350</v>
      </c>
      <c r="D28" s="6" t="s">
        <v>39</v>
      </c>
      <c r="E28" s="10">
        <v>2.56</v>
      </c>
      <c r="F28" s="11">
        <v>0</v>
      </c>
      <c r="G28" s="11">
        <f>C28*E28</f>
        <v>896</v>
      </c>
      <c r="H28" s="11">
        <v>0</v>
      </c>
      <c r="I28" s="11">
        <f t="shared" ref="I28:I30" si="2">SUM(F28+G28+H28)</f>
        <v>896</v>
      </c>
      <c r="J28" s="5"/>
    </row>
    <row r="29" spans="1:15">
      <c r="A29" s="7" t="s">
        <v>37</v>
      </c>
      <c r="B29" s="6"/>
      <c r="C29" s="6">
        <v>3</v>
      </c>
      <c r="D29" s="6" t="s">
        <v>42</v>
      </c>
      <c r="E29" s="10">
        <v>450</v>
      </c>
      <c r="F29" s="11">
        <v>0</v>
      </c>
      <c r="G29" s="11">
        <f t="shared" ref="G29:G30" si="3">C29*E29</f>
        <v>1350</v>
      </c>
      <c r="H29" s="11">
        <v>0</v>
      </c>
      <c r="I29" s="11">
        <f t="shared" si="2"/>
        <v>1350</v>
      </c>
      <c r="J29" s="5"/>
    </row>
    <row r="30" spans="1:15">
      <c r="A30" s="7" t="s">
        <v>38</v>
      </c>
      <c r="B30" s="6"/>
      <c r="C30" s="6">
        <v>1</v>
      </c>
      <c r="D30" s="6" t="s">
        <v>43</v>
      </c>
      <c r="E30" s="10">
        <v>520</v>
      </c>
      <c r="F30" s="11">
        <v>0</v>
      </c>
      <c r="G30" s="11">
        <f t="shared" si="3"/>
        <v>520</v>
      </c>
      <c r="H30" s="11">
        <v>0</v>
      </c>
      <c r="I30" s="11">
        <f t="shared" si="2"/>
        <v>520</v>
      </c>
      <c r="J30" s="5"/>
    </row>
    <row r="31" spans="1:15">
      <c r="A31" s="9" t="s">
        <v>44</v>
      </c>
      <c r="B31" s="6"/>
      <c r="C31" s="6"/>
      <c r="D31" s="6"/>
      <c r="E31" s="6"/>
      <c r="F31" s="11"/>
      <c r="G31" s="11"/>
      <c r="H31" s="11"/>
      <c r="I31" s="11"/>
      <c r="J31" s="5"/>
    </row>
    <row r="32" spans="1:15">
      <c r="A32" s="7" t="s">
        <v>60</v>
      </c>
      <c r="B32" s="6" t="s">
        <v>40</v>
      </c>
      <c r="C32" s="6">
        <v>1</v>
      </c>
      <c r="D32" s="6" t="s">
        <v>41</v>
      </c>
      <c r="E32" s="12">
        <v>3452</v>
      </c>
      <c r="F32" s="11">
        <v>250</v>
      </c>
      <c r="G32" s="11">
        <f>C32*E32</f>
        <v>3452</v>
      </c>
      <c r="H32" s="11">
        <v>265</v>
      </c>
      <c r="I32" s="11">
        <f t="shared" ref="I32" si="4">SUM(F32+G32+H32)</f>
        <v>3967</v>
      </c>
      <c r="J32" s="5"/>
    </row>
    <row r="33" spans="1:9">
      <c r="A33" s="13" t="s">
        <v>46</v>
      </c>
      <c r="B33" s="6"/>
      <c r="C33" s="6"/>
      <c r="D33" s="6"/>
      <c r="E33" s="6"/>
      <c r="F33" s="6"/>
      <c r="G33" s="6"/>
      <c r="H33" s="6"/>
      <c r="I33" s="11">
        <f>SUM(I24:I32)</f>
        <v>15495.8</v>
      </c>
    </row>
    <row r="34" spans="1:9">
      <c r="A34" s="13" t="s">
        <v>50</v>
      </c>
      <c r="B34" s="6"/>
      <c r="C34" s="6"/>
      <c r="D34" s="6"/>
      <c r="E34" s="6"/>
      <c r="F34" s="6"/>
      <c r="G34" s="6"/>
      <c r="H34" s="6"/>
      <c r="I34" s="11">
        <f>0.05*I32</f>
        <v>198.35000000000002</v>
      </c>
    </row>
    <row r="35" spans="1:9">
      <c r="A35" s="13" t="s">
        <v>51</v>
      </c>
      <c r="B35" s="6"/>
      <c r="C35" s="6"/>
      <c r="D35" s="6"/>
      <c r="E35" s="6"/>
      <c r="F35" s="6"/>
      <c r="G35" s="6"/>
      <c r="H35" s="6"/>
      <c r="I35" s="11">
        <f>0.15*(SUM(I33:I34))</f>
        <v>2354.1224999999999</v>
      </c>
    </row>
    <row r="36" spans="1:9">
      <c r="A36" s="9" t="s">
        <v>46</v>
      </c>
      <c r="B36" s="6"/>
      <c r="C36" s="6"/>
      <c r="D36" s="6"/>
      <c r="E36" s="6"/>
      <c r="F36" s="6"/>
      <c r="G36" s="6"/>
      <c r="H36" s="6"/>
      <c r="I36" s="11">
        <f>SUM(I33:I35)</f>
        <v>18048.272499999999</v>
      </c>
    </row>
    <row r="37" spans="1:9">
      <c r="A37" s="13" t="s">
        <v>49</v>
      </c>
      <c r="B37" s="6"/>
      <c r="C37" s="6"/>
      <c r="D37" s="6"/>
      <c r="E37" s="6"/>
      <c r="F37" s="6"/>
      <c r="G37" s="6"/>
      <c r="H37" s="6"/>
      <c r="I37" s="11">
        <f>0.02 *I36</f>
        <v>360.96544999999998</v>
      </c>
    </row>
    <row r="38" spans="1:9">
      <c r="A38" s="13" t="s">
        <v>59</v>
      </c>
      <c r="B38" s="6"/>
      <c r="C38" s="6"/>
      <c r="D38" s="6"/>
      <c r="E38" s="6"/>
      <c r="F38" s="6"/>
      <c r="G38" s="6"/>
      <c r="H38" s="6"/>
      <c r="I38" s="11">
        <f>I36*0.02</f>
        <v>360.96544999999998</v>
      </c>
    </row>
    <row r="39" spans="1:9">
      <c r="A39" s="13" t="s">
        <v>47</v>
      </c>
      <c r="B39" s="6"/>
      <c r="C39" s="6"/>
      <c r="D39" s="6"/>
      <c r="E39" s="6"/>
      <c r="F39" s="6"/>
      <c r="G39" s="6"/>
      <c r="H39" s="6"/>
      <c r="I39" s="6">
        <v>0</v>
      </c>
    </row>
    <row r="40" spans="1:9">
      <c r="A40" s="9" t="s">
        <v>48</v>
      </c>
      <c r="B40" s="6"/>
      <c r="C40" s="6"/>
      <c r="D40" s="6"/>
      <c r="E40" s="6"/>
      <c r="F40" s="6"/>
      <c r="G40" s="6"/>
      <c r="H40" s="6"/>
      <c r="I40" s="14">
        <f>SUM(I36:I39)</f>
        <v>18770.203399999999</v>
      </c>
    </row>
    <row r="44" spans="1:9">
      <c r="A44" s="16" t="s">
        <v>4</v>
      </c>
    </row>
    <row r="45" spans="1:9">
      <c r="A45" s="16" t="s">
        <v>55</v>
      </c>
      <c r="H45" t="s">
        <v>57</v>
      </c>
    </row>
    <row r="46" spans="1:9">
      <c r="A46" s="16" t="s">
        <v>54</v>
      </c>
      <c r="H46" s="1" t="s">
        <v>56</v>
      </c>
    </row>
    <row r="47" spans="1:9">
      <c r="A47" s="15" t="s">
        <v>58</v>
      </c>
      <c r="H47" s="15" t="s">
        <v>3</v>
      </c>
    </row>
  </sheetData>
  <pageMargins left="0.7" right="0.7" top="0.75" bottom="0.75" header="0.3" footer="0.3"/>
  <pageSetup scale="6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F5" sqref="F5"/>
    </sheetView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Hensel Phelps Construction Co.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SSB</dc:creator>
  <cp:lastModifiedBy>SSB</cp:lastModifiedBy>
  <cp:lastPrinted>2013-01-12T20:05:16Z</cp:lastPrinted>
  <dcterms:created xsi:type="dcterms:W3CDTF">2013-01-12T19:07:41Z</dcterms:created>
  <dcterms:modified xsi:type="dcterms:W3CDTF">2013-01-14T05:32:05Z</dcterms:modified>
</cp:coreProperties>
</file>