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06"/>
  <workbookPr autoCompressPictures="0" defaultThemeVersion="124226"/>
  <mc:AlternateContent xmlns:mc="http://schemas.openxmlformats.org/markup-compatibility/2006">
    <mc:Choice Requires="x15">
      <x15ac:absPath xmlns:x15ac="http://schemas.microsoft.com/office/spreadsheetml/2010/11/ac" url="C:\Users\marloc\Box Sync\ASC Competition - PM\ASC 2019 - SenSys Diagnostics\04 - Problem Development (Working Docs)\04 - General Conditions\"/>
    </mc:Choice>
  </mc:AlternateContent>
  <xr:revisionPtr revIDLastSave="0" documentId="10_ncr:100000_{D62B49EF-F42F-4C66-97F1-DB726968EB3F}" xr6:coauthVersionLast="40" xr6:coauthVersionMax="40" xr10:uidLastSave="{00000000-0000-0000-0000-000000000000}"/>
  <bookViews>
    <workbookView xWindow="0" yWindow="0" windowWidth="25200" windowHeight="11988" xr2:uid="{00000000-000D-0000-FFFF-FFFF00000000}"/>
  </bookViews>
  <sheets>
    <sheet name="Labor Projection Worksheet" sheetId="11" r:id="rId1"/>
    <sheet name="GCs - Full Project" sheetId="12" r:id="rId2"/>
    <sheet name="Hourly Rates" sheetId="4" r:id="rId3"/>
    <sheet name="Jobsite Operations" sheetId="8" r:id="rId4"/>
  </sheets>
  <externalReferences>
    <externalReference r:id="rId5"/>
  </externalReferences>
  <definedNames>
    <definedName name="_xlnm.Print_Area" localSheetId="0">'Labor Projection Worksheet'!$A$1:$G$22</definedName>
    <definedName name="rngAddOn1Desc" localSheetId="1">#REF!</definedName>
    <definedName name="rngAddOn1Desc">#REF!</definedName>
    <definedName name="rngAddOn1Lump" localSheetId="1">#REF!</definedName>
    <definedName name="rngAddOn1Lump">#REF!</definedName>
    <definedName name="rngArchitect" localSheetId="1">#REF!</definedName>
    <definedName name="rngArchitect">#REF!</definedName>
    <definedName name="rngBidDate" localSheetId="1">#REF!</definedName>
    <definedName name="rngBidDate">#REF!</definedName>
    <definedName name="rngBuildingType" localSheetId="1">#REF!</definedName>
    <definedName name="rngBuildingType">#REF!</definedName>
    <definedName name="rngClientName" localSheetId="1">#REF!</definedName>
    <definedName name="rngClientName">#REF!</definedName>
    <definedName name="rngDPRJobNum" localSheetId="1">#REF!</definedName>
    <definedName name="rngDPRJobNum">#REF!</definedName>
    <definedName name="rngDuration" localSheetId="1">#REF!</definedName>
    <definedName name="rngDuration">#REF!</definedName>
    <definedName name="rngDurationUnit" localSheetId="1">#REF!</definedName>
    <definedName name="rngDurationUnit">#REF!</definedName>
    <definedName name="rngEstCityState" localSheetId="1">#REF!</definedName>
    <definedName name="rngEstCityState">#REF!</definedName>
    <definedName name="rngEstDesc" localSheetId="1">#REF!</definedName>
    <definedName name="rngEstDesc">#REF!</definedName>
    <definedName name="rngEstimator" localSheetId="1">#REF!</definedName>
    <definedName name="rngEstimator">#REF!</definedName>
    <definedName name="rngEstNum" localSheetId="1">#REF!</definedName>
    <definedName name="rngEstNum">#REF!</definedName>
    <definedName name="rngExecAddonStart" localSheetId="1">#REF!</definedName>
    <definedName name="rngExecAddonStart">#REF!</definedName>
    <definedName name="rngExecArchitect" localSheetId="1">#REF!</definedName>
    <definedName name="rngExecArchitect">#REF!</definedName>
    <definedName name="rngExecBidDate" localSheetId="1">#REF!</definedName>
    <definedName name="rngExecBidDate">#REF!</definedName>
    <definedName name="rngExecBuildingType" localSheetId="1">#REF!</definedName>
    <definedName name="rngExecBuildingType">#REF!</definedName>
    <definedName name="rngExecClientCityState" localSheetId="1">#REF!</definedName>
    <definedName name="rngExecClientCityState">#REF!</definedName>
    <definedName name="rngExecClientName" localSheetId="1">#REF!</definedName>
    <definedName name="rngExecClientName">#REF!</definedName>
    <definedName name="rngExecDuration" localSheetId="1">#REF!</definedName>
    <definedName name="rngExecDuration">#REF!</definedName>
    <definedName name="rngExecDurationUnit" localSheetId="1">#REF!</definedName>
    <definedName name="rngExecDurationUnit">#REF!</definedName>
    <definedName name="rngExecEstCityState" localSheetId="1">#REF!</definedName>
    <definedName name="rngExecEstCityState">#REF!</definedName>
    <definedName name="rngExecEstDesc" localSheetId="1">#REF!</definedName>
    <definedName name="rngExecEstDesc">#REF!</definedName>
    <definedName name="rngExecEstimator" localSheetId="1">#REF!</definedName>
    <definedName name="rngExecEstimator">#REF!</definedName>
    <definedName name="rngExecJobSize" localSheetId="1">#REF!</definedName>
    <definedName name="rngExecJobSize">#REF!</definedName>
    <definedName name="rngExecJobUnit" localSheetId="1">#REF!</definedName>
    <definedName name="rngExecJobUnit">#REF!</definedName>
    <definedName name="rngExecJobUnit2" localSheetId="1">#REF!</definedName>
    <definedName name="rngExecJobUnit2">#REF!</definedName>
    <definedName name="rngExecProjectName" localSheetId="1">#REF!</definedName>
    <definedName name="rngExecProjectName">#REF!</definedName>
    <definedName name="rngExecProjectName2" localSheetId="1">#REF!</definedName>
    <definedName name="rngExecProjectName2">#REF!</definedName>
    <definedName name="rngExecProjectName3" localSheetId="1">#REF!</definedName>
    <definedName name="rngExecProjectName3">#REF!</definedName>
    <definedName name="rngExecProjName2" localSheetId="1">#REF!</definedName>
    <definedName name="rngExecProjName2">#REF!</definedName>
    <definedName name="rngExecTotalGrossArea" localSheetId="1">#REF!</definedName>
    <definedName name="rngExecTotalGrossArea">#REF!</definedName>
    <definedName name="rngJobSize" localSheetId="1">#REF!</definedName>
    <definedName name="rngJobSize">#REF!</definedName>
    <definedName name="rngJobUnit" localSheetId="1">#REF!</definedName>
    <definedName name="rngJobUnit">#REF!</definedName>
    <definedName name="rngProjectName" localSheetId="1">#REF!</definedName>
    <definedName name="rngProjectName">#REF!</definedName>
    <definedName name="rngProjectName2" localSheetId="1">#REF!</definedName>
    <definedName name="rngProjectName2">#REF!</definedName>
    <definedName name="rngProjectName3" localSheetId="1">#REF!</definedName>
    <definedName name="rngProjectName3">#REF!</definedName>
    <definedName name="rngSeqBUArchitect" localSheetId="1">#REF!</definedName>
    <definedName name="rngSeqBUArchitect">#REF!</definedName>
    <definedName name="rngSeqBUBidDate" localSheetId="1">#REF!</definedName>
    <definedName name="rngSeqBUBidDate">#REF!</definedName>
    <definedName name="rngSeqBUClientName" localSheetId="1">#REF!</definedName>
    <definedName name="rngSeqBUClientName">#REF!</definedName>
    <definedName name="rngSeqBUDataHeader" localSheetId="1">#REF!</definedName>
    <definedName name="rngSeqBUDataHeader">#REF!</definedName>
    <definedName name="rngSeqBUDPRJobNum" localSheetId="1">#REF!</definedName>
    <definedName name="rngSeqBUDPRJobNum">#REF!</definedName>
    <definedName name="rngSeqBUESTCityState" localSheetId="1">#REF!</definedName>
    <definedName name="rngSeqBUESTCityState">#REF!</definedName>
    <definedName name="rngSeqBUEstDesc" localSheetId="1">#REF!</definedName>
    <definedName name="rngSeqBUEstDesc">#REF!</definedName>
    <definedName name="rngSeqBUEstimator" localSheetId="1">#REF!</definedName>
    <definedName name="rngSeqBUEstimator">#REF!</definedName>
    <definedName name="rngSeqBUEstJobNum" localSheetId="1">#REF!</definedName>
    <definedName name="rngSeqBUEstJobNum">#REF!</definedName>
    <definedName name="rngSeqBUProjectName" localSheetId="1">#REF!</definedName>
    <definedName name="rngSeqBUProjectName">#REF!</definedName>
    <definedName name="rngSeqBUProjectName2" localSheetId="1">#REF!</definedName>
    <definedName name="rngSeqBUProjectName2">#REF!</definedName>
    <definedName name="rngSeqBUProjectName3" localSheetId="1">#REF!</definedName>
    <definedName name="rngSeqBUProjectName3">#REF!</definedName>
    <definedName name="rngSeqBUTitle" localSheetId="1">#REF!</definedName>
    <definedName name="rngSeqBUTitle">#REF!</definedName>
    <definedName name="rngSort1" localSheetId="1">#REF!</definedName>
    <definedName name="rngSort1">#REF!</definedName>
    <definedName name="rngSort2" localSheetId="1">#REF!</definedName>
    <definedName name="rngSort2">#REF!</definedName>
    <definedName name="rngSort3" localSheetId="1">#REF!</definedName>
    <definedName name="rngSort3">#REF!</definedName>
    <definedName name="rngSysAddon1Desc" localSheetId="1">#REF!</definedName>
    <definedName name="rngSysAddon1Desc">#REF!</definedName>
    <definedName name="rngSysAddon1Lump" localSheetId="1">#REF!</definedName>
    <definedName name="rngSysAddon1Lump">#REF!</definedName>
    <definedName name="rngSysBUArchitect" localSheetId="1">#REF!</definedName>
    <definedName name="rngSysBUArchitect">#REF!</definedName>
    <definedName name="rngSysBUBidDate" localSheetId="1">#REF!</definedName>
    <definedName name="rngSysBUBidDate">#REF!</definedName>
    <definedName name="rngSysBUClientName" localSheetId="1">#REF!</definedName>
    <definedName name="rngSysBUClientName">#REF!</definedName>
    <definedName name="rngSysBUDPRJobNum" localSheetId="1">#REF!</definedName>
    <definedName name="rngSysBUDPRJobNum">#REF!</definedName>
    <definedName name="rngSysBUEstCityState" localSheetId="1">#REF!</definedName>
    <definedName name="rngSysBUEstCityState">#REF!</definedName>
    <definedName name="rngSysBUEstDesc" localSheetId="1">#REF!</definedName>
    <definedName name="rngSysBUEstDesc">#REF!</definedName>
    <definedName name="rngSysBUEstimator" localSheetId="1">#REF!</definedName>
    <definedName name="rngSysBUEstimator">#REF!</definedName>
    <definedName name="rngSysBUEstJobNum" localSheetId="1">#REF!</definedName>
    <definedName name="rngSysBUEstJobNum">#REF!</definedName>
    <definedName name="rngSysBuildingType" localSheetId="1">#REF!</definedName>
    <definedName name="rngSysBuildingType">#REF!</definedName>
    <definedName name="rngSysBUProjectName" localSheetId="1">#REF!</definedName>
    <definedName name="rngSysBUProjectName">#REF!</definedName>
    <definedName name="rngSysBUProjectName2" localSheetId="1">#REF!</definedName>
    <definedName name="rngSysBUProjectName2">#REF!</definedName>
    <definedName name="rngSysBUProjectName3" localSheetId="1">#REF!</definedName>
    <definedName name="rngSysBUProjectName3">#REF!</definedName>
    <definedName name="rngSysDataStart" localSheetId="1">#REF!</definedName>
    <definedName name="rngSysDataStart">#REF!</definedName>
    <definedName name="rngSystemBUDataHeader" localSheetId="1">#REF!</definedName>
    <definedName name="rngSystemBUDataHeader">#REF!</definedName>
    <definedName name="rngTotalGrossArea" localSheetId="1">#REF!</definedName>
    <definedName name="rngTotalGrossArea">#REF!</definedName>
    <definedName name="rngTotalGrossUnit" localSheetId="1">#REF!</definedName>
    <definedName name="rngTotalGrossUnit">#REF!</definedName>
    <definedName name="ssAddOnPercent" localSheetId="1">#REF!</definedName>
    <definedName name="ssAddOnPercent">#REF!</definedName>
    <definedName name="ssAddOnRate" localSheetId="1">#REF!</definedName>
    <definedName name="ssAddOnRate">#REF!</definedName>
  </definedNames>
  <calcPr calcId="191028"/>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J21" i="11" l="1"/>
  <c r="F21" i="11"/>
  <c r="E21" i="11"/>
  <c r="D21" i="11"/>
  <c r="G17" i="11"/>
  <c r="I17" i="11"/>
  <c r="G16" i="11"/>
  <c r="I16" i="11"/>
  <c r="K16" i="11"/>
  <c r="G15" i="11"/>
  <c r="I15" i="11"/>
  <c r="K15" i="11"/>
  <c r="G14" i="11"/>
  <c r="I14" i="11"/>
  <c r="K14" i="11"/>
  <c r="G13" i="11"/>
  <c r="I13" i="11"/>
  <c r="K13" i="11"/>
  <c r="G12" i="11"/>
  <c r="I12" i="11"/>
  <c r="K12" i="11"/>
  <c r="G11" i="11"/>
  <c r="I11" i="11"/>
  <c r="K11" i="11"/>
  <c r="G10" i="11"/>
  <c r="I10" i="11"/>
  <c r="G9" i="11"/>
  <c r="I9" i="11"/>
  <c r="K9" i="11"/>
  <c r="G8" i="11"/>
  <c r="I8" i="11"/>
  <c r="K8" i="11"/>
  <c r="G7" i="11"/>
  <c r="I7" i="11"/>
  <c r="E3" i="11"/>
  <c r="F3" i="11"/>
  <c r="I21" i="11"/>
  <c r="K7" i="11"/>
  <c r="K21" i="11"/>
  <c r="G21" i="11"/>
  <c r="F42" i="12"/>
  <c r="F43" i="12"/>
  <c r="F44" i="12"/>
  <c r="F41" i="12"/>
  <c r="I72" i="12"/>
  <c r="I73" i="12"/>
  <c r="I74" i="12"/>
  <c r="I60" i="12"/>
  <c r="I61" i="12"/>
  <c r="I62" i="12"/>
  <c r="I55" i="12"/>
  <c r="J55" i="12"/>
  <c r="I54" i="12"/>
  <c r="J54" i="12"/>
  <c r="I53" i="12"/>
  <c r="J53" i="12"/>
  <c r="L52" i="12"/>
  <c r="I42" i="12"/>
  <c r="J42" i="12"/>
  <c r="I43" i="12"/>
  <c r="J43" i="12"/>
  <c r="I44" i="12"/>
  <c r="J44" i="12"/>
  <c r="I37" i="12"/>
  <c r="I30" i="12"/>
  <c r="J30" i="12"/>
  <c r="I31" i="12"/>
  <c r="J31" i="12"/>
  <c r="I32" i="12"/>
  <c r="J32" i="12"/>
  <c r="I29" i="12"/>
  <c r="J29" i="12"/>
  <c r="I52" i="12"/>
  <c r="I33" i="12"/>
  <c r="H17" i="12"/>
  <c r="J52" i="12"/>
  <c r="I56" i="12"/>
  <c r="J74" i="12"/>
  <c r="J73" i="12"/>
  <c r="J72" i="12"/>
  <c r="I71" i="12"/>
  <c r="J71" i="12"/>
  <c r="I67" i="12"/>
  <c r="J67" i="12"/>
  <c r="I66" i="12"/>
  <c r="J62" i="12"/>
  <c r="J61" i="12"/>
  <c r="J60" i="12"/>
  <c r="I41" i="12"/>
  <c r="J41" i="12"/>
  <c r="I36" i="12"/>
  <c r="H18" i="12"/>
  <c r="H9" i="12"/>
  <c r="G3" i="12"/>
  <c r="G2" i="12"/>
  <c r="F21" i="12"/>
  <c r="F22" i="12"/>
  <c r="F23" i="12"/>
  <c r="L23" i="12"/>
  <c r="F24" i="12"/>
  <c r="F25" i="12"/>
  <c r="I25" i="12"/>
  <c r="J25" i="12"/>
  <c r="F18" i="12"/>
  <c r="F17" i="12"/>
  <c r="I17" i="12"/>
  <c r="F19" i="12"/>
  <c r="F20" i="12"/>
  <c r="I20" i="12"/>
  <c r="J20" i="12"/>
  <c r="I68" i="12"/>
  <c r="J66" i="12"/>
  <c r="I38" i="12"/>
  <c r="J36" i="12"/>
  <c r="I75" i="12"/>
  <c r="L20" i="12"/>
  <c r="I23" i="12"/>
  <c r="J23" i="12"/>
  <c r="L24" i="12"/>
  <c r="I24" i="12"/>
  <c r="J24" i="12"/>
  <c r="I45" i="12"/>
  <c r="L25" i="12"/>
  <c r="L19" i="12"/>
  <c r="I19" i="12"/>
  <c r="J19" i="12"/>
  <c r="I59" i="12"/>
  <c r="L59" i="12"/>
  <c r="L22" i="12"/>
  <c r="I22" i="12"/>
  <c r="J22" i="12"/>
  <c r="I21" i="12"/>
  <c r="J21" i="12"/>
  <c r="L21" i="12"/>
  <c r="L18" i="12"/>
  <c r="I18" i="12"/>
  <c r="J18" i="12"/>
  <c r="J17" i="12"/>
  <c r="I26" i="12"/>
  <c r="L26" i="12"/>
  <c r="M47" i="12"/>
  <c r="I63" i="12"/>
  <c r="J59" i="12"/>
  <c r="M78" i="12"/>
  <c r="M80" i="12"/>
  <c r="M82" i="12"/>
  <c r="O82" i="12"/>
  <c r="J80" i="12"/>
  <c r="C26" i="4"/>
  <c r="D26" i="4"/>
  <c r="C27" i="4"/>
  <c r="D27" i="4"/>
  <c r="C28" i="4"/>
  <c r="D28" i="4"/>
  <c r="C29" i="4"/>
  <c r="D29" i="4"/>
  <c r="C30" i="4"/>
  <c r="D30" i="4"/>
  <c r="D25" i="4"/>
  <c r="C25" i="4"/>
  <c r="B18" i="4"/>
  <c r="B19" i="4"/>
  <c r="B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 Reid</author>
  </authors>
  <commentList>
    <comment ref="H3" authorId="0" shapeId="0" xr:uid="{AC87E354-185F-43E1-8BBA-91627FB6BDC7}">
      <text>
        <r>
          <rPr>
            <b/>
            <sz val="8"/>
            <color indexed="81"/>
            <rFont val="Tahoma"/>
            <family val="2"/>
          </rPr>
          <t>Sam Reid:</t>
        </r>
        <r>
          <rPr>
            <sz val="8"/>
            <color indexed="81"/>
            <rFont val="Tahoma"/>
            <family val="2"/>
          </rPr>
          <t xml:space="preserve">
Make sure you check your actual labor rates in your owner contract AND on your labor transaction report</t>
        </r>
      </text>
    </comment>
    <comment ref="C55" authorId="0" shapeId="0" xr:uid="{8AB87B16-0424-4348-B449-E69293862874}">
      <text>
        <r>
          <rPr>
            <b/>
            <sz val="8"/>
            <color indexed="81"/>
            <rFont val="Tahoma"/>
            <family val="2"/>
          </rPr>
          <t>Sam Reid:</t>
        </r>
        <r>
          <rPr>
            <sz val="8"/>
            <color indexed="81"/>
            <rFont val="Tahoma"/>
            <family val="2"/>
          </rPr>
          <t xml:space="preserve">
Safety Coordinator time entered in this row should reflect time that will be charged to the direct work codes (Not division 16)</t>
        </r>
      </text>
    </comment>
    <comment ref="C62" authorId="0" shapeId="0" xr:uid="{0D46E05B-4F2F-4009-9FE5-98BE4EC29D38}">
      <text>
        <r>
          <rPr>
            <b/>
            <sz val="8"/>
            <color indexed="81"/>
            <rFont val="Tahoma"/>
            <family val="2"/>
          </rPr>
          <t>Sam Reid:</t>
        </r>
        <r>
          <rPr>
            <sz val="8"/>
            <color indexed="81"/>
            <rFont val="Tahoma"/>
            <family val="2"/>
          </rPr>
          <t xml:space="preserve">
Determine your actual weekly hours by running a 1 week query in the Labor Transaction Report - This field must be entered manually every week</t>
        </r>
      </text>
    </comment>
    <comment ref="C63" authorId="0" shapeId="0" xr:uid="{CC54B6D1-112B-43E9-BBCD-4DAB8A4602B7}">
      <text>
        <r>
          <rPr>
            <b/>
            <sz val="8"/>
            <color indexed="81"/>
            <rFont val="Tahoma"/>
            <family val="2"/>
          </rPr>
          <t>Sam Reid:</t>
        </r>
        <r>
          <rPr>
            <sz val="8"/>
            <color indexed="81"/>
            <rFont val="Tahoma"/>
            <family val="2"/>
          </rPr>
          <t xml:space="preserve">
If you see a negative number in this row it means you are UNDER budget</t>
        </r>
      </text>
    </comment>
    <comment ref="C68" authorId="0" shapeId="0" xr:uid="{F40D186D-4E8B-4AB6-8C30-1CEF46A686E9}">
      <text>
        <r>
          <rPr>
            <b/>
            <sz val="10"/>
            <color indexed="81"/>
            <rFont val="Tahoma"/>
            <family val="2"/>
          </rPr>
          <t xml:space="preserve">Sam Reid:
</t>
        </r>
        <r>
          <rPr>
            <sz val="10"/>
            <color indexed="81"/>
            <rFont val="Tahoma"/>
            <family val="2"/>
          </rPr>
          <t>If you see a negative number in this row it means you are UNDER budget</t>
        </r>
      </text>
    </comment>
    <comment ref="C70" authorId="0" shapeId="0" xr:uid="{12B900CE-59D3-4D4E-BCF2-6DD3DB2D66B6}">
      <text>
        <r>
          <rPr>
            <b/>
            <sz val="8"/>
            <color indexed="81"/>
            <rFont val="Tahoma"/>
            <family val="2"/>
          </rPr>
          <t>Sam Reid:</t>
        </r>
        <r>
          <rPr>
            <sz val="8"/>
            <color indexed="81"/>
            <rFont val="Tahoma"/>
            <family val="2"/>
          </rPr>
          <t xml:space="preserve">
Enter your total estimated hour from your labor cost report (Including changes)</t>
        </r>
      </text>
    </comment>
    <comment ref="C71" authorId="0" shapeId="0" xr:uid="{9A6CF2DE-BFD2-4F38-A527-6B961E947C7C}">
      <text>
        <r>
          <rPr>
            <b/>
            <sz val="8"/>
            <color indexed="81"/>
            <rFont val="Tahoma"/>
            <family val="2"/>
          </rPr>
          <t>Sam Reid:</t>
        </r>
        <r>
          <rPr>
            <sz val="8"/>
            <color indexed="81"/>
            <rFont val="Tahoma"/>
            <family val="2"/>
          </rPr>
          <t xml:space="preserve">
Current Projected Total Hours = Actual Hours to Date + Remaining Projected Hours</t>
        </r>
      </text>
    </comment>
    <comment ref="C72" authorId="0" shapeId="0" xr:uid="{A45FB28E-3AE4-4106-A26F-FA26D2EB26F3}">
      <text>
        <r>
          <rPr>
            <b/>
            <sz val="8"/>
            <color indexed="81"/>
            <rFont val="Tahoma"/>
            <family val="2"/>
          </rPr>
          <t xml:space="preserve">Sam Reid:
</t>
        </r>
        <r>
          <rPr>
            <sz val="8"/>
            <color indexed="81"/>
            <rFont val="Tahoma"/>
            <family val="2"/>
          </rPr>
          <t>If you see a negative number in this row it means you are UNDER budget</t>
        </r>
      </text>
    </comment>
  </commentList>
</comments>
</file>

<file path=xl/sharedStrings.xml><?xml version="1.0" encoding="utf-8"?>
<sst xmlns="http://schemas.openxmlformats.org/spreadsheetml/2006/main" count="296" uniqueCount="189">
  <si>
    <t>Need to Add G&amp;A to Date/ Site Req F/C</t>
  </si>
  <si>
    <t>Preconstruction Services?</t>
  </si>
  <si>
    <t>Labor Cost Projection Worksheet</t>
  </si>
  <si>
    <t>Total Hours</t>
  </si>
  <si>
    <t>Rate</t>
  </si>
  <si>
    <t>Subtotals</t>
  </si>
  <si>
    <t>mPower Budget</t>
  </si>
  <si>
    <t>Delta</t>
  </si>
  <si>
    <t>Labor Cost Projection Sheet COLOR KEY</t>
  </si>
  <si>
    <t>15-0101</t>
  </si>
  <si>
    <t>Project Executive - TBD</t>
  </si>
  <si>
    <t>15-0102</t>
  </si>
  <si>
    <t>Project Manager - TBD</t>
  </si>
  <si>
    <t>15-0103</t>
  </si>
  <si>
    <t>Superintendent - TBD</t>
  </si>
  <si>
    <t>15-010X</t>
  </si>
  <si>
    <t>Asst Superintendent - TBD</t>
  </si>
  <si>
    <t>15-0105</t>
  </si>
  <si>
    <t>Project Engineer - TBD</t>
  </si>
  <si>
    <t>15-0106</t>
  </si>
  <si>
    <t>Project Accountant - TBD</t>
  </si>
  <si>
    <t>15-0107</t>
  </si>
  <si>
    <t>FOC - TBD</t>
  </si>
  <si>
    <t>15-0124</t>
  </si>
  <si>
    <t>MEP Coordinator - TBD</t>
  </si>
  <si>
    <t>16-0320</t>
  </si>
  <si>
    <t>Safety Coordinator - TBD</t>
  </si>
  <si>
    <t>Totals</t>
  </si>
  <si>
    <t>Projected Weekly Hours</t>
  </si>
  <si>
    <t>Inser</t>
  </si>
  <si>
    <t>Means that the cell has a formula in it.  Do not type in these cells</t>
  </si>
  <si>
    <t>General Conditions Estimate</t>
  </si>
  <si>
    <t>PROJECT:</t>
  </si>
  <si>
    <t>SenSys Diagnostics</t>
  </si>
  <si>
    <t>DPR JOB NO:</t>
  </si>
  <si>
    <t>TBD</t>
  </si>
  <si>
    <t>LOCATION:</t>
  </si>
  <si>
    <t>Mo</t>
  </si>
  <si>
    <t>Weeks</t>
  </si>
  <si>
    <t>ESTIMATE NO:</t>
  </si>
  <si>
    <t>GMP Estimate</t>
  </si>
  <si>
    <t>ARCHITECT:</t>
  </si>
  <si>
    <t xml:space="preserve">Name </t>
  </si>
  <si>
    <t>Duration</t>
  </si>
  <si>
    <t>DATE:</t>
  </si>
  <si>
    <t>CLIENT:</t>
  </si>
  <si>
    <t>ESTIMATOR:</t>
  </si>
  <si>
    <t>SYS</t>
  </si>
  <si>
    <t>NO.</t>
  </si>
  <si>
    <t>DESCRIPTION</t>
  </si>
  <si>
    <t>QUANTITY</t>
  </si>
  <si>
    <t>UNIT</t>
  </si>
  <si>
    <t>UNIT COST</t>
  </si>
  <si>
    <t>SUBTOTAL</t>
  </si>
  <si>
    <t>##</t>
  </si>
  <si>
    <t>hours</t>
  </si>
  <si>
    <t>tot hrs</t>
  </si>
  <si>
    <t>TOTAL</t>
  </si>
  <si>
    <t>COMMENTS</t>
  </si>
  <si>
    <t>15</t>
  </si>
  <si>
    <t>JOBSITE MANAGEMENT</t>
  </si>
  <si>
    <t>Management</t>
  </si>
  <si>
    <t>Project Executive</t>
  </si>
  <si>
    <t>wk</t>
  </si>
  <si>
    <t>Project Manager</t>
  </si>
  <si>
    <t>SUBTOTAL:  Management</t>
  </si>
  <si>
    <t>Jobsite Office</t>
  </si>
  <si>
    <t>Office Trailer (24x60)</t>
  </si>
  <si>
    <t>mo</t>
  </si>
  <si>
    <t>Conference Trailer (10x30)</t>
  </si>
  <si>
    <t>Tool Trailer</t>
  </si>
  <si>
    <t>Jobsite Set-up</t>
  </si>
  <si>
    <t>ls</t>
  </si>
  <si>
    <t>SUBTOTAL:  Jobsite Office</t>
  </si>
  <si>
    <t>Vehicles/Travel</t>
  </si>
  <si>
    <t>Truck Rental, Large</t>
  </si>
  <si>
    <t>Travel Expenses/Tolls</t>
  </si>
  <si>
    <t>SUBTOTAL:  Vehicles/Travel</t>
  </si>
  <si>
    <t>Jobsite Office Eq/Servcs</t>
  </si>
  <si>
    <t>Office Supplies</t>
  </si>
  <si>
    <t>Progress Photos - Digital</t>
  </si>
  <si>
    <t>Guard Service/Security</t>
  </si>
  <si>
    <t>Blueprinting</t>
  </si>
  <si>
    <t>Submittals Only</t>
  </si>
  <si>
    <t>SUBTOTAL:  Jobsite Office Eq/Servcs</t>
  </si>
  <si>
    <t>SUBTOTAL: 15 - JOBSITE MANAGEMENT</t>
  </si>
  <si>
    <t>16</t>
  </si>
  <si>
    <t>PROJECT REQUIREMENTS</t>
  </si>
  <si>
    <t>Equipment &amp; Tools</t>
  </si>
  <si>
    <t>Expendable Tools</t>
  </si>
  <si>
    <t>SUBTOTAL:  Equipment &amp; Tools</t>
  </si>
  <si>
    <t>Safety/Cleanup</t>
  </si>
  <si>
    <t>Safety Manager</t>
  </si>
  <si>
    <t>wks</t>
  </si>
  <si>
    <t>Debris Boxes</t>
  </si>
  <si>
    <t>ea</t>
  </si>
  <si>
    <t>Site Fencing</t>
  </si>
  <si>
    <t>lf</t>
  </si>
  <si>
    <t>SUBTOTAL:  Safety/Cleanup</t>
  </si>
  <si>
    <t>Temporary Services</t>
  </si>
  <si>
    <t>Hand Washing Station - One Station per 20 people</t>
  </si>
  <si>
    <t>SUBTOTAL:  Temporary Services</t>
  </si>
  <si>
    <t>Site Conditions</t>
  </si>
  <si>
    <t>Winterize Site</t>
  </si>
  <si>
    <t>Flagman/Traffic Control</t>
  </si>
  <si>
    <t>mh</t>
  </si>
  <si>
    <t>SUBTOTAL:  Site Conditions</t>
  </si>
  <si>
    <t>SUBTOTAL: 16 - PROJECT REQUIREMENTS</t>
  </si>
  <si>
    <t xml:space="preserve">Subtotal </t>
  </si>
  <si>
    <t>Contractor's Fixed Rates</t>
  </si>
  <si>
    <t>Classification</t>
  </si>
  <si>
    <t>Rates</t>
  </si>
  <si>
    <t>Overtime Rates</t>
  </si>
  <si>
    <t>Double-time Rates</t>
  </si>
  <si>
    <t>General Conditions</t>
  </si>
  <si>
    <t>NA</t>
  </si>
  <si>
    <t>Project Superintendent</t>
  </si>
  <si>
    <t>Assistant Superintendent</t>
  </si>
  <si>
    <t>Project Engineer</t>
  </si>
  <si>
    <t>Field Office Coordinator</t>
  </si>
  <si>
    <t>Project Accountant</t>
  </si>
  <si>
    <t>MEP Coordinator</t>
  </si>
  <si>
    <t>Jobsite Safety</t>
  </si>
  <si>
    <t>Project Intern</t>
  </si>
  <si>
    <t>PreConstruction</t>
  </si>
  <si>
    <t>Project Estimator</t>
  </si>
  <si>
    <t>MEP Estimator</t>
  </si>
  <si>
    <t>Estimating Assistant</t>
  </si>
  <si>
    <t>Self-Performed Work</t>
  </si>
  <si>
    <t>Laborer</t>
  </si>
  <si>
    <t>Laborer Foreman</t>
  </si>
  <si>
    <t>Carpenter</t>
  </si>
  <si>
    <t>Carpenter Foreman</t>
  </si>
  <si>
    <t>Drywaller/Taper</t>
  </si>
  <si>
    <t>Drywaller/Taper Foreman</t>
  </si>
  <si>
    <t>These fixed labor rates shall be used to calculate Cost of Work for the purpose of billings, change order pricing, and overall Contract compensation and being fixed in nature, the rates themselves, for each labor classification, are not subject to audit.</t>
  </si>
  <si>
    <t>***These fixed labor rates are subject to differ from one Contractor/State to the next.  For the purposes of this module, use these provided rates to populate your GC's.  ***</t>
  </si>
  <si>
    <t>Unit Rate Sheet General Expense</t>
  </si>
  <si>
    <t>UNIT OF</t>
  </si>
  <si>
    <t>ITEM</t>
  </si>
  <si>
    <t>MEASURE</t>
  </si>
  <si>
    <t>RATE</t>
  </si>
  <si>
    <t>Pickup rental</t>
  </si>
  <si>
    <t>MO</t>
  </si>
  <si>
    <t xml:space="preserve"> </t>
  </si>
  <si>
    <t>Pickup fuel &amp; maintenance</t>
  </si>
  <si>
    <t>Small forklift</t>
  </si>
  <si>
    <t>Small tools and misc equip rental</t>
  </si>
  <si>
    <t>12'x60' Office Trailer Rental</t>
  </si>
  <si>
    <t xml:space="preserve">Provide 160sf of space per staff </t>
  </si>
  <si>
    <t>24'x60' Office Trailer Rental</t>
  </si>
  <si>
    <t>Temp office build out</t>
  </si>
  <si>
    <t>A Carpenter can build out 14sf of office per hour.</t>
  </si>
  <si>
    <t>Temp office build out material</t>
  </si>
  <si>
    <t>SF</t>
  </si>
  <si>
    <t xml:space="preserve">Mobilization/Trucking </t>
  </si>
  <si>
    <t>EA</t>
  </si>
  <si>
    <t>Temp toilets/wash stations</t>
  </si>
  <si>
    <t>Assume one per ten workers per month</t>
  </si>
  <si>
    <t>Temp water-drinking</t>
  </si>
  <si>
    <t xml:space="preserve">Parking </t>
  </si>
  <si>
    <t>DAY</t>
  </si>
  <si>
    <t xml:space="preserve">Allow for parking of each jobsite staff member for their duration </t>
  </si>
  <si>
    <t xml:space="preserve">Project signs </t>
  </si>
  <si>
    <t>Courier/express service</t>
  </si>
  <si>
    <t>Telephone system install</t>
  </si>
  <si>
    <t>LS</t>
  </si>
  <si>
    <t>Office supplies</t>
  </si>
  <si>
    <t>Office furniture/equipment</t>
  </si>
  <si>
    <t>Copier</t>
  </si>
  <si>
    <t>Photos</t>
  </si>
  <si>
    <t>Medical equip/supplies</t>
  </si>
  <si>
    <t>Warning/safety signs</t>
  </si>
  <si>
    <t>Stairs and ladders/Scaffolding</t>
  </si>
  <si>
    <t>VLF</t>
  </si>
  <si>
    <t>Monthly Cost per VLF</t>
  </si>
  <si>
    <t>Stairs and ladders install</t>
  </si>
  <si>
    <t>Allow for a Laborer 1 hr/vlf for set-up and takedown</t>
  </si>
  <si>
    <t>Housekeeping</t>
  </si>
  <si>
    <t>Allow for 2 Laborers for 3 hrs per day for project duration</t>
  </si>
  <si>
    <t>Trash disposal</t>
  </si>
  <si>
    <t>WK</t>
  </si>
  <si>
    <t>As-built drawings</t>
  </si>
  <si>
    <t>Drawing reproduction</t>
  </si>
  <si>
    <t>Construction drawings</t>
  </si>
  <si>
    <t>Material for protecting finishes</t>
  </si>
  <si>
    <t>Note:</t>
  </si>
  <si>
    <t xml:space="preserve">  If your plan requires a unit rate that is not found above, establish a rate based upon appropriate information (such as Means, etc.)</t>
  </si>
  <si>
    <t xml:space="preserve">You may not need all of these items.  Base these inclusions off of the project, and how it will be set 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</si>
</sst>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0.00;#,##0.00;\ "/>
    <numFmt numFmtId="168" formatCode="#,##0;\(#,##0\);\ "/>
    <numFmt numFmtId="169" formatCode="0.0"/>
    <numFmt numFmtId="170" formatCode="m/d"/>
    <numFmt numFmtId="171" formatCode="_-* #,##0.00_-;\-* #,##0.00_-;_-* &quot;-&quot;??_-;_-@_-"/>
  </numFmts>
  <fonts count="44">
    <font>
      <sz val="10"/>
      <name val="Arial"/>
      <family val="2"/>
    </font>
    <font>
      <sz val="10"/>
      <name val="Arial"/>
      <family val="2"/>
    </font>
    <font>
      <sz val="9"/>
      <name val="Arial"/>
      <family val="2"/>
    </font>
    <font>
      <b/>
      <sz val="9"/>
      <name val="Arial"/>
      <family val="2"/>
    </font>
    <font>
      <sz val="10"/>
      <name val="MS Sans Serif"/>
      <family val="2"/>
    </font>
    <font>
      <sz val="8"/>
      <name val="Arial"/>
      <family val="2"/>
    </font>
    <font>
      <b/>
      <sz val="10"/>
      <name val="Arial"/>
      <family val="2"/>
    </font>
    <font>
      <sz val="12"/>
      <name val="Arial"/>
      <family val="2"/>
    </font>
    <font>
      <sz val="11"/>
      <name val="Calibri"/>
      <family val="2"/>
    </font>
    <font>
      <sz val="10"/>
      <name val="FrnkGothITC Bk BT"/>
      <family val="2"/>
    </font>
    <font>
      <u/>
      <sz val="10"/>
      <color theme="10"/>
      <name val="Arial"/>
      <family val="2"/>
    </font>
    <font>
      <u/>
      <sz val="10"/>
      <color theme="11"/>
      <name val="Arial"/>
      <family val="2"/>
    </font>
    <font>
      <b/>
      <sz val="14"/>
      <color theme="0"/>
      <name val="Franklin Gothic Book"/>
      <family val="2"/>
    </font>
    <font>
      <sz val="10"/>
      <color theme="0"/>
      <name val="Franklin Gothic Book"/>
      <family val="2"/>
    </font>
    <font>
      <b/>
      <sz val="12"/>
      <color theme="0"/>
      <name val="Franklin Gothic Book"/>
      <family val="2"/>
    </font>
    <font>
      <b/>
      <sz val="10"/>
      <color theme="0"/>
      <name val="Franklin Gothic Book"/>
      <family val="2"/>
    </font>
    <font>
      <sz val="10"/>
      <name val="Franklin Gothic Book"/>
      <family val="2"/>
    </font>
    <font>
      <sz val="9"/>
      <name val="Franklin Gothic Book"/>
      <family val="2"/>
    </font>
    <font>
      <b/>
      <sz val="9"/>
      <name val="Franklin Gothic Book"/>
      <family val="2"/>
    </font>
    <font>
      <b/>
      <sz val="11"/>
      <color theme="0"/>
      <name val="Franklin Gothic Book"/>
      <family val="2"/>
    </font>
    <font>
      <b/>
      <sz val="9"/>
      <color theme="0"/>
      <name val="Franklin Gothic Book"/>
      <family val="2"/>
    </font>
    <font>
      <b/>
      <sz val="12"/>
      <color indexed="57"/>
      <name val="Franklin Gothic Book"/>
      <family val="2"/>
    </font>
    <font>
      <b/>
      <sz val="9"/>
      <color rgb="FF00B050"/>
      <name val="Franklin Gothic Book"/>
      <family val="2"/>
    </font>
    <font>
      <sz val="10"/>
      <color theme="1"/>
      <name val="Arial"/>
      <family val="2"/>
    </font>
    <font>
      <b/>
      <sz val="10"/>
      <color theme="1"/>
      <name val="Arial"/>
      <family val="2"/>
    </font>
    <font>
      <b/>
      <sz val="12"/>
      <color theme="1"/>
      <name val="Arial"/>
      <family val="2"/>
    </font>
    <font>
      <b/>
      <sz val="14"/>
      <color theme="1"/>
      <name val="Arial Narrow"/>
      <family val="2"/>
    </font>
    <font>
      <sz val="12"/>
      <name val="Arial MT"/>
    </font>
    <font>
      <sz val="10"/>
      <name val="Arial"/>
      <family val="2"/>
    </font>
    <font>
      <sz val="10"/>
      <color theme="0"/>
      <name val="Arial"/>
      <family val="2"/>
    </font>
    <font>
      <sz val="8"/>
      <color theme="0"/>
      <name val="Arial"/>
      <family val="2"/>
    </font>
    <font>
      <b/>
      <sz val="14"/>
      <color theme="0"/>
      <name val="Arial"/>
      <family val="2"/>
    </font>
    <font>
      <b/>
      <sz val="12"/>
      <name val="Arial"/>
      <family val="2"/>
    </font>
    <font>
      <b/>
      <sz val="8"/>
      <name val="Arial"/>
      <family val="2"/>
    </font>
    <font>
      <i/>
      <sz val="10"/>
      <name val="Arial"/>
      <family val="2"/>
    </font>
    <font>
      <b/>
      <i/>
      <sz val="10"/>
      <name val="Arial"/>
      <family val="2"/>
    </font>
    <font>
      <i/>
      <sz val="8"/>
      <name val="Arial"/>
      <family val="2"/>
    </font>
    <font>
      <b/>
      <sz val="14"/>
      <name val="Arial"/>
      <family val="2"/>
    </font>
    <font>
      <b/>
      <sz val="8"/>
      <color indexed="81"/>
      <name val="Tahoma"/>
      <family val="2"/>
    </font>
    <font>
      <sz val="8"/>
      <color indexed="81"/>
      <name val="Tahoma"/>
      <family val="2"/>
    </font>
    <font>
      <b/>
      <sz val="10"/>
      <color indexed="81"/>
      <name val="Tahoma"/>
      <family val="2"/>
    </font>
    <font>
      <sz val="10"/>
      <color indexed="81"/>
      <name val="Tahoma"/>
      <family val="2"/>
    </font>
    <font>
      <u/>
      <sz val="8"/>
      <name val="Arial"/>
      <family val="2"/>
    </font>
    <font>
      <i/>
      <sz val="12"/>
      <name val="Arial"/>
      <family val="2"/>
    </font>
  </fonts>
  <fills count="10">
    <fill>
      <patternFill patternType="none"/>
    </fill>
    <fill>
      <patternFill patternType="gray125"/>
    </fill>
    <fill>
      <patternFill patternType="solid">
        <fgColor theme="3" tint="-0.249977111117893"/>
        <bgColor indexed="64"/>
      </patternFill>
    </fill>
    <fill>
      <patternFill patternType="solid">
        <fgColor rgb="FFFFFF00"/>
        <bgColor indexed="64"/>
      </patternFill>
    </fill>
    <fill>
      <patternFill patternType="solid">
        <fgColor rgb="FFFF0000"/>
        <bgColor indexed="64"/>
      </patternFill>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indexed="43"/>
        <bgColor indexed="64"/>
      </patternFill>
    </fill>
    <fill>
      <patternFill patternType="solid">
        <fgColor theme="0"/>
        <bgColor indexed="64"/>
      </patternFill>
    </fill>
  </fills>
  <borders count="19">
    <border>
      <left/>
      <right/>
      <top/>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medium">
        <color auto="1"/>
      </left>
      <right style="thin">
        <color auto="1"/>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bottom/>
      <diagonal/>
    </border>
    <border>
      <left/>
      <right/>
      <top/>
      <bottom style="double">
        <color auto="1"/>
      </bottom>
      <diagonal/>
    </border>
    <border>
      <left style="medium">
        <color auto="1"/>
      </left>
      <right style="thin">
        <color auto="1"/>
      </right>
      <top/>
      <bottom style="double">
        <color auto="1"/>
      </bottom>
      <diagonal/>
    </border>
    <border>
      <left/>
      <right style="medium">
        <color auto="1"/>
      </right>
      <top/>
      <bottom style="double">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s>
  <cellStyleXfs count="4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xf numFmtId="9" fontId="4"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7" fillId="0" borderId="0"/>
    <xf numFmtId="0" fontId="28" fillId="0" borderId="0"/>
  </cellStyleXfs>
  <cellXfs count="272">
    <xf numFmtId="0" fontId="0" fillId="0" borderId="0" xfId="0"/>
    <xf numFmtId="44" fontId="0" fillId="0" borderId="0" xfId="1" applyFont="1"/>
    <xf numFmtId="0" fontId="7" fillId="0" borderId="0" xfId="0" applyFont="1"/>
    <xf numFmtId="0" fontId="0" fillId="0" borderId="0" xfId="0" applyFont="1"/>
    <xf numFmtId="0" fontId="6" fillId="0" borderId="0" xfId="0" applyFont="1"/>
    <xf numFmtId="0" fontId="3" fillId="0" borderId="0" xfId="3" applyFont="1" applyFill="1" applyAlignment="1">
      <alignment horizontal="left" vertical="top" wrapText="1"/>
    </xf>
    <xf numFmtId="0" fontId="6" fillId="0" borderId="0" xfId="7" applyFont="1" applyFill="1" applyAlignment="1">
      <alignment horizontal="left"/>
    </xf>
    <xf numFmtId="0" fontId="8" fillId="0" borderId="0" xfId="0" applyFont="1" applyAlignment="1">
      <alignment wrapText="1"/>
    </xf>
    <xf numFmtId="0" fontId="0" fillId="0" borderId="0" xfId="0" applyFont="1" applyAlignment="1">
      <alignment horizontal="center"/>
    </xf>
    <xf numFmtId="0" fontId="0" fillId="0" borderId="0" xfId="0" applyFont="1" applyBorder="1"/>
    <xf numFmtId="0" fontId="0" fillId="0" borderId="1" xfId="0" applyFont="1" applyBorder="1" applyAlignment="1">
      <alignment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0" xfId="0" applyFont="1" applyBorder="1" applyAlignment="1">
      <alignment horizontal="center" vertical="top" wrapText="1"/>
    </xf>
    <xf numFmtId="0" fontId="0" fillId="0" borderId="0" xfId="7" applyFont="1" applyAlignment="1">
      <alignment horizontal="left" indent="1"/>
    </xf>
    <xf numFmtId="0" fontId="9" fillId="0" borderId="0" xfId="0" applyFont="1" applyBorder="1" applyAlignment="1">
      <alignment vertical="top" wrapText="1"/>
    </xf>
    <xf numFmtId="8" fontId="9" fillId="0" borderId="0" xfId="0" applyNumberFormat="1" applyFont="1" applyBorder="1" applyAlignment="1">
      <alignment horizontal="center" vertical="top" wrapText="1"/>
    </xf>
    <xf numFmtId="164" fontId="15" fillId="2" borderId="0" xfId="1" applyNumberFormat="1" applyFont="1" applyFill="1"/>
    <xf numFmtId="0" fontId="16" fillId="0" borderId="0" xfId="0" applyFont="1"/>
    <xf numFmtId="166" fontId="16" fillId="0" borderId="0" xfId="0" applyNumberFormat="1" applyFont="1"/>
    <xf numFmtId="0" fontId="16" fillId="0" borderId="0" xfId="0" applyFont="1" applyAlignment="1">
      <alignment wrapText="1"/>
    </xf>
    <xf numFmtId="164" fontId="16" fillId="0" borderId="0" xfId="1" applyNumberFormat="1" applyFont="1"/>
    <xf numFmtId="49" fontId="20" fillId="2" borderId="0" xfId="3" applyNumberFormat="1" applyFont="1" applyFill="1" applyAlignment="1"/>
    <xf numFmtId="0" fontId="20" fillId="2" borderId="0" xfId="3" applyFont="1" applyFill="1" applyAlignment="1"/>
    <xf numFmtId="166" fontId="20" fillId="2" borderId="0" xfId="4" applyNumberFormat="1" applyFont="1" applyFill="1" applyAlignment="1"/>
    <xf numFmtId="0" fontId="12" fillId="2" borderId="0" xfId="3" applyFont="1" applyFill="1" applyAlignment="1">
      <alignment horizontal="center"/>
    </xf>
    <xf numFmtId="43" fontId="20" fillId="2" borderId="0" xfId="4" applyNumberFormat="1" applyFont="1" applyFill="1" applyAlignment="1"/>
    <xf numFmtId="0" fontId="20" fillId="2" borderId="0" xfId="3" applyFont="1" applyFill="1" applyAlignment="1">
      <alignment wrapText="1"/>
    </xf>
    <xf numFmtId="0" fontId="13" fillId="2" borderId="0" xfId="0" applyFont="1" applyFill="1"/>
    <xf numFmtId="164" fontId="13" fillId="2" borderId="0" xfId="1" applyNumberFormat="1" applyFont="1" applyFill="1"/>
    <xf numFmtId="0" fontId="20" fillId="2" borderId="0" xfId="3" applyFont="1" applyFill="1" applyAlignment="1">
      <alignment horizontal="center"/>
    </xf>
    <xf numFmtId="49" fontId="18" fillId="0" borderId="0" xfId="3" applyNumberFormat="1" applyFont="1" applyAlignment="1"/>
    <xf numFmtId="0" fontId="18" fillId="0" borderId="0" xfId="3" applyFont="1" applyAlignment="1"/>
    <xf numFmtId="166" fontId="18" fillId="0" borderId="0" xfId="4" applyNumberFormat="1" applyFont="1" applyAlignment="1"/>
    <xf numFmtId="0" fontId="18" fillId="0" borderId="0" xfId="3" applyFont="1" applyAlignment="1">
      <alignment horizontal="center"/>
    </xf>
    <xf numFmtId="43" fontId="18" fillId="0" borderId="0" xfId="4" applyNumberFormat="1" applyFont="1" applyAlignment="1"/>
    <xf numFmtId="166" fontId="18" fillId="0" borderId="0" xfId="4" applyNumberFormat="1" applyFont="1" applyAlignment="1">
      <alignment horizontal="left"/>
    </xf>
    <xf numFmtId="49" fontId="18" fillId="0" borderId="0" xfId="3" applyNumberFormat="1" applyFont="1" applyAlignment="1">
      <alignment horizontal="right" wrapText="1"/>
    </xf>
    <xf numFmtId="43" fontId="18" fillId="0" borderId="0" xfId="4" applyNumberFormat="1" applyFont="1" applyAlignment="1">
      <alignment horizontal="center"/>
    </xf>
    <xf numFmtId="14" fontId="16" fillId="0" borderId="0" xfId="1" applyNumberFormat="1" applyFont="1"/>
    <xf numFmtId="10" fontId="22" fillId="0" borderId="0" xfId="2" applyNumberFormat="1" applyFont="1" applyAlignment="1"/>
    <xf numFmtId="166" fontId="22" fillId="0" borderId="0" xfId="4" applyNumberFormat="1" applyFont="1" applyAlignment="1"/>
    <xf numFmtId="0" fontId="22" fillId="0" borderId="0" xfId="3" applyFont="1" applyAlignment="1">
      <alignment horizontal="center"/>
    </xf>
    <xf numFmtId="164" fontId="22" fillId="0" borderId="0" xfId="1" applyNumberFormat="1" applyFont="1" applyAlignment="1"/>
    <xf numFmtId="49" fontId="20" fillId="2" borderId="0" xfId="3" applyNumberFormat="1" applyFont="1" applyFill="1" applyBorder="1" applyAlignment="1">
      <alignment horizontal="center"/>
    </xf>
    <xf numFmtId="0" fontId="20" fillId="2" borderId="0" xfId="3" applyFont="1" applyFill="1" applyBorder="1"/>
    <xf numFmtId="166" fontId="20" fillId="2" borderId="0" xfId="4" applyNumberFormat="1" applyFont="1" applyFill="1" applyBorder="1"/>
    <xf numFmtId="43" fontId="20" fillId="2" borderId="0" xfId="4" applyNumberFormat="1" applyFont="1" applyFill="1" applyBorder="1"/>
    <xf numFmtId="0" fontId="20" fillId="2" borderId="0" xfId="3" applyFont="1" applyFill="1" applyBorder="1" applyAlignment="1">
      <alignment wrapText="1"/>
    </xf>
    <xf numFmtId="0" fontId="20" fillId="2" borderId="0" xfId="3" applyFont="1" applyFill="1" applyBorder="1" applyAlignment="1">
      <alignment horizontal="left"/>
    </xf>
    <xf numFmtId="166" fontId="20" fillId="2" borderId="0" xfId="4" applyNumberFormat="1" applyFont="1" applyFill="1" applyBorder="1" applyAlignment="1">
      <alignment horizontal="center"/>
    </xf>
    <xf numFmtId="43" fontId="20" fillId="2" borderId="0" xfId="4" applyNumberFormat="1" applyFont="1" applyFill="1" applyBorder="1" applyAlignment="1">
      <alignment horizontal="center"/>
    </xf>
    <xf numFmtId="0" fontId="20" fillId="2" borderId="0" xfId="3" applyFont="1" applyFill="1" applyBorder="1" applyAlignment="1">
      <alignment horizontal="center" wrapText="1"/>
    </xf>
    <xf numFmtId="49" fontId="20" fillId="0" borderId="0" xfId="3" applyNumberFormat="1" applyFont="1" applyFill="1" applyBorder="1" applyAlignment="1">
      <alignment horizontal="center"/>
    </xf>
    <xf numFmtId="0" fontId="20" fillId="0" borderId="0" xfId="3" applyFont="1" applyFill="1" applyBorder="1" applyAlignment="1">
      <alignment horizontal="left"/>
    </xf>
    <xf numFmtId="0" fontId="20" fillId="0" borderId="0" xfId="3" applyFont="1" applyFill="1" applyBorder="1" applyAlignment="1">
      <alignment horizontal="center"/>
    </xf>
    <xf numFmtId="166" fontId="20" fillId="0" borderId="0" xfId="4" applyNumberFormat="1" applyFont="1" applyFill="1" applyBorder="1" applyAlignment="1">
      <alignment horizontal="center"/>
    </xf>
    <xf numFmtId="43" fontId="20" fillId="0" borderId="0" xfId="4" applyNumberFormat="1" applyFont="1" applyFill="1" applyBorder="1" applyAlignment="1">
      <alignment horizontal="center"/>
    </xf>
    <xf numFmtId="0" fontId="20" fillId="0" borderId="0" xfId="3" applyFont="1" applyFill="1" applyBorder="1" applyAlignment="1">
      <alignment horizontal="center" wrapText="1"/>
    </xf>
    <xf numFmtId="49" fontId="20" fillId="2" borderId="0" xfId="3" applyNumberFormat="1" applyFont="1" applyFill="1"/>
    <xf numFmtId="0" fontId="20" fillId="2" borderId="0" xfId="3" applyFont="1" applyFill="1"/>
    <xf numFmtId="49" fontId="18" fillId="0" borderId="0" xfId="3" applyNumberFormat="1" applyFont="1"/>
    <xf numFmtId="0" fontId="18" fillId="0" borderId="0" xfId="3" applyFont="1"/>
    <xf numFmtId="0" fontId="17" fillId="0" borderId="0" xfId="3" applyFont="1"/>
    <xf numFmtId="166" fontId="17" fillId="0" borderId="0" xfId="4" applyNumberFormat="1" applyFont="1"/>
    <xf numFmtId="0" fontId="17" fillId="0" borderId="0" xfId="3" applyFont="1" applyAlignment="1">
      <alignment horizontal="center"/>
    </xf>
    <xf numFmtId="43" fontId="17" fillId="0" borderId="0" xfId="4" applyNumberFormat="1" applyFont="1"/>
    <xf numFmtId="0" fontId="17" fillId="0" borderId="0" xfId="3" applyFont="1" applyAlignment="1">
      <alignment wrapText="1"/>
    </xf>
    <xf numFmtId="0" fontId="16" fillId="0" borderId="0" xfId="0" applyFont="1" applyFill="1"/>
    <xf numFmtId="164" fontId="16" fillId="0" borderId="0" xfId="1" applyNumberFormat="1" applyFont="1" applyFill="1"/>
    <xf numFmtId="0" fontId="17" fillId="0" borderId="0" xfId="3" applyFont="1" applyAlignment="1">
      <alignment vertical="top" wrapText="1"/>
    </xf>
    <xf numFmtId="166" fontId="17" fillId="0" borderId="0" xfId="4" applyNumberFormat="1" applyFont="1" applyAlignment="1">
      <alignment vertical="top"/>
    </xf>
    <xf numFmtId="0" fontId="17" fillId="0" borderId="0" xfId="3" applyFont="1" applyAlignment="1">
      <alignment horizontal="center" vertical="top"/>
    </xf>
    <xf numFmtId="167" fontId="17" fillId="0" borderId="0" xfId="4" applyNumberFormat="1" applyFont="1" applyAlignment="1">
      <alignment vertical="top"/>
    </xf>
    <xf numFmtId="168" fontId="17" fillId="0" borderId="0" xfId="4" applyNumberFormat="1" applyFont="1" applyAlignment="1">
      <alignment vertical="top"/>
    </xf>
    <xf numFmtId="166" fontId="17" fillId="0" borderId="0" xfId="4" applyNumberFormat="1" applyFont="1" applyFill="1"/>
    <xf numFmtId="166" fontId="17" fillId="0" borderId="0" xfId="4" applyNumberFormat="1" applyFont="1" applyFill="1" applyAlignment="1">
      <alignment vertical="top"/>
    </xf>
    <xf numFmtId="0" fontId="17" fillId="0" borderId="0" xfId="3" applyFont="1" applyAlignment="1"/>
    <xf numFmtId="166" fontId="17" fillId="0" borderId="0" xfId="4" applyNumberFormat="1" applyFont="1" applyAlignment="1"/>
    <xf numFmtId="168" fontId="17" fillId="0" borderId="0" xfId="4" applyNumberFormat="1" applyFont="1" applyAlignment="1"/>
    <xf numFmtId="3" fontId="18" fillId="0" borderId="0" xfId="4" applyNumberFormat="1" applyFont="1"/>
    <xf numFmtId="49" fontId="18" fillId="0" borderId="0" xfId="3" applyNumberFormat="1" applyFont="1" applyAlignment="1">
      <alignment vertical="center"/>
    </xf>
    <xf numFmtId="0" fontId="18" fillId="0" borderId="0" xfId="3" applyFont="1" applyAlignment="1">
      <alignment vertical="center"/>
    </xf>
    <xf numFmtId="0" fontId="17" fillId="0" borderId="0" xfId="3" applyFont="1" applyAlignment="1">
      <alignment horizontal="left" vertical="center" wrapText="1"/>
    </xf>
    <xf numFmtId="0" fontId="17" fillId="0" borderId="0" xfId="3" applyFont="1" applyAlignment="1">
      <alignment vertical="center"/>
    </xf>
    <xf numFmtId="166" fontId="17" fillId="0" borderId="0" xfId="4" applyNumberFormat="1" applyFont="1" applyAlignment="1">
      <alignment vertical="center"/>
    </xf>
    <xf numFmtId="0" fontId="17" fillId="0" borderId="0" xfId="3" applyFont="1" applyAlignment="1">
      <alignment horizontal="center" vertical="center"/>
    </xf>
    <xf numFmtId="167" fontId="17" fillId="0" borderId="0" xfId="4" applyNumberFormat="1" applyFont="1" applyAlignment="1">
      <alignment vertical="center"/>
    </xf>
    <xf numFmtId="168" fontId="17" fillId="0" borderId="0" xfId="4" applyNumberFormat="1" applyFont="1" applyAlignment="1">
      <alignment vertical="center"/>
    </xf>
    <xf numFmtId="0" fontId="17" fillId="0" borderId="0" xfId="3" applyFont="1" applyAlignment="1">
      <alignment vertical="center" wrapText="1"/>
    </xf>
    <xf numFmtId="0" fontId="16" fillId="0" borderId="0" xfId="0" applyFont="1" applyAlignment="1">
      <alignment vertical="center"/>
    </xf>
    <xf numFmtId="0" fontId="16" fillId="0" borderId="0" xfId="0" applyFont="1" applyFill="1" applyAlignment="1">
      <alignment vertical="center"/>
    </xf>
    <xf numFmtId="164" fontId="16" fillId="0" borderId="0" xfId="1" applyNumberFormat="1" applyFont="1" applyFill="1" applyAlignment="1">
      <alignment vertical="center"/>
    </xf>
    <xf numFmtId="165" fontId="17" fillId="0" borderId="0" xfId="4" applyNumberFormat="1" applyFont="1"/>
    <xf numFmtId="3" fontId="18" fillId="0" borderId="0" xfId="4" applyNumberFormat="1" applyFont="1" applyAlignment="1">
      <alignment vertical="top"/>
    </xf>
    <xf numFmtId="10" fontId="16" fillId="0" borderId="0" xfId="2" applyNumberFormat="1" applyFont="1" applyFill="1"/>
    <xf numFmtId="10" fontId="16" fillId="0" borderId="0" xfId="0" applyNumberFormat="1" applyFont="1" applyFill="1"/>
    <xf numFmtId="166" fontId="20" fillId="2" borderId="0" xfId="4" applyNumberFormat="1" applyFont="1" applyFill="1"/>
    <xf numFmtId="49" fontId="18" fillId="0" borderId="0" xfId="3" applyNumberFormat="1" applyFont="1" applyFill="1"/>
    <xf numFmtId="0" fontId="18" fillId="0" borderId="0" xfId="3" applyFont="1" applyFill="1"/>
    <xf numFmtId="0" fontId="17" fillId="0" borderId="0" xfId="3" applyFont="1" applyFill="1" applyAlignment="1">
      <alignment vertical="top" wrapText="1"/>
    </xf>
    <xf numFmtId="0" fontId="17" fillId="0" borderId="0" xfId="3" applyFont="1" applyFill="1"/>
    <xf numFmtId="0" fontId="17" fillId="0" borderId="0" xfId="3" applyFont="1" applyFill="1" applyAlignment="1">
      <alignment horizontal="center" vertical="top"/>
    </xf>
    <xf numFmtId="3" fontId="17" fillId="0" borderId="0" xfId="4" applyNumberFormat="1" applyFont="1"/>
    <xf numFmtId="166" fontId="17" fillId="0" borderId="0" xfId="4" applyNumberFormat="1" applyFont="1" applyBorder="1"/>
    <xf numFmtId="49" fontId="14" fillId="2" borderId="0" xfId="3" applyNumberFormat="1" applyFont="1" applyFill="1"/>
    <xf numFmtId="0" fontId="14" fillId="2" borderId="0" xfId="3" applyFont="1" applyFill="1"/>
    <xf numFmtId="168" fontId="14" fillId="2" borderId="0" xfId="4" applyNumberFormat="1" applyFont="1" applyFill="1" applyAlignment="1">
      <alignment vertical="top"/>
    </xf>
    <xf numFmtId="166" fontId="14" fillId="2" borderId="0" xfId="4" applyNumberFormat="1" applyFont="1" applyFill="1" applyBorder="1"/>
    <xf numFmtId="0" fontId="15" fillId="2" borderId="0" xfId="0" applyFont="1" applyFill="1" applyBorder="1"/>
    <xf numFmtId="164" fontId="15" fillId="2" borderId="0" xfId="1" applyNumberFormat="1" applyFont="1" applyFill="1" applyBorder="1"/>
    <xf numFmtId="9" fontId="15" fillId="2" borderId="0" xfId="2" applyFont="1" applyFill="1" applyBorder="1" applyAlignment="1">
      <alignment horizontal="center"/>
    </xf>
    <xf numFmtId="0" fontId="15" fillId="0" borderId="0" xfId="0" applyFont="1" applyFill="1"/>
    <xf numFmtId="164" fontId="15" fillId="0" borderId="0" xfId="1" applyNumberFormat="1" applyFont="1" applyFill="1"/>
    <xf numFmtId="164" fontId="15" fillId="0" borderId="0" xfId="1" applyNumberFormat="1" applyFont="1" applyFill="1" applyAlignment="1">
      <alignment horizontal="center"/>
    </xf>
    <xf numFmtId="43" fontId="20" fillId="2" borderId="0" xfId="4" applyNumberFormat="1" applyFont="1" applyFill="1"/>
    <xf numFmtId="0" fontId="15" fillId="2" borderId="0" xfId="0" applyFont="1" applyFill="1"/>
    <xf numFmtId="164" fontId="15" fillId="2" borderId="0" xfId="1" applyNumberFormat="1" applyFont="1" applyFill="1" applyAlignment="1">
      <alignment horizontal="center"/>
    </xf>
    <xf numFmtId="0" fontId="20" fillId="2" borderId="0" xfId="3" applyFont="1" applyFill="1" applyAlignment="1">
      <alignment vertical="top" wrapText="1"/>
    </xf>
    <xf numFmtId="166" fontId="20" fillId="2" borderId="0" xfId="4" applyNumberFormat="1" applyFont="1" applyFill="1" applyAlignment="1">
      <alignment vertical="top"/>
    </xf>
    <xf numFmtId="0" fontId="20" fillId="2" borderId="0" xfId="3" applyFont="1" applyFill="1" applyAlignment="1">
      <alignment horizontal="center" vertical="top"/>
    </xf>
    <xf numFmtId="167" fontId="20" fillId="2" borderId="0" xfId="4" applyNumberFormat="1" applyFont="1" applyFill="1" applyAlignment="1">
      <alignment vertical="top"/>
    </xf>
    <xf numFmtId="168" fontId="20" fillId="2" borderId="0" xfId="4" applyNumberFormat="1" applyFont="1" applyFill="1" applyAlignment="1">
      <alignment vertical="top"/>
    </xf>
    <xf numFmtId="0" fontId="14" fillId="2" borderId="0" xfId="3" applyFont="1" applyFill="1" applyAlignment="1">
      <alignment vertical="top" wrapText="1"/>
    </xf>
    <xf numFmtId="166" fontId="14" fillId="2" borderId="0" xfId="4" applyNumberFormat="1" applyFont="1" applyFill="1" applyAlignment="1">
      <alignment vertical="top"/>
    </xf>
    <xf numFmtId="0" fontId="14" fillId="2" borderId="0" xfId="3" applyFont="1" applyFill="1" applyAlignment="1">
      <alignment horizontal="center" vertical="top"/>
    </xf>
    <xf numFmtId="167" fontId="14" fillId="2" borderId="0" xfId="4" applyNumberFormat="1" applyFont="1" applyFill="1" applyAlignment="1">
      <alignment horizontal="right" vertical="top"/>
    </xf>
    <xf numFmtId="166" fontId="14" fillId="2" borderId="0" xfId="4" applyNumberFormat="1" applyFont="1" applyFill="1"/>
    <xf numFmtId="43" fontId="14" fillId="2" borderId="0" xfId="0" applyNumberFormat="1" applyFont="1" applyFill="1"/>
    <xf numFmtId="0" fontId="14" fillId="2" borderId="0" xfId="0" applyFont="1" applyFill="1"/>
    <xf numFmtId="164" fontId="14" fillId="2" borderId="0" xfId="1" applyNumberFormat="1" applyFont="1" applyFill="1"/>
    <xf numFmtId="0" fontId="19" fillId="2" borderId="0" xfId="3" applyFont="1" applyFill="1" applyAlignment="1">
      <alignment horizontal="center"/>
    </xf>
    <xf numFmtId="0" fontId="18" fillId="3" borderId="0" xfId="3" applyFont="1" applyFill="1" applyAlignment="1"/>
    <xf numFmtId="0" fontId="18" fillId="3" borderId="0" xfId="3" applyFont="1" applyFill="1" applyAlignment="1">
      <alignment horizontal="left"/>
    </xf>
    <xf numFmtId="169" fontId="18" fillId="3" borderId="0" xfId="3" applyNumberFormat="1" applyFont="1" applyFill="1" applyAlignment="1">
      <alignment horizontal="center"/>
    </xf>
    <xf numFmtId="166" fontId="18" fillId="3" borderId="0" xfId="4" applyNumberFormat="1" applyFont="1" applyFill="1" applyAlignment="1"/>
    <xf numFmtId="0" fontId="0" fillId="0" borderId="0" xfId="0" applyAlignment="1">
      <alignment horizontal="center"/>
    </xf>
    <xf numFmtId="0" fontId="0" fillId="0" borderId="0" xfId="0" applyAlignment="1">
      <alignment wrapText="1"/>
    </xf>
    <xf numFmtId="44" fontId="0" fillId="0" borderId="0" xfId="1" applyNumberFormat="1" applyFont="1"/>
    <xf numFmtId="44" fontId="0" fillId="0" borderId="2" xfId="0" applyNumberFormat="1" applyFont="1" applyBorder="1" applyAlignment="1">
      <alignment horizontal="center" vertical="top" wrapText="1"/>
    </xf>
    <xf numFmtId="44" fontId="0" fillId="0" borderId="0" xfId="0" applyNumberFormat="1" applyFont="1"/>
    <xf numFmtId="44" fontId="0" fillId="0" borderId="0" xfId="0" applyNumberFormat="1" applyFont="1" applyAlignment="1">
      <alignment horizontal="center"/>
    </xf>
    <xf numFmtId="0" fontId="25" fillId="0" borderId="0" xfId="0" applyFont="1"/>
    <xf numFmtId="8" fontId="0" fillId="0" borderId="0" xfId="0" applyNumberFormat="1" applyAlignment="1">
      <alignment horizontal="right"/>
    </xf>
    <xf numFmtId="0" fontId="26" fillId="0" borderId="0" xfId="0" applyFont="1"/>
    <xf numFmtId="0" fontId="24" fillId="0" borderId="0" xfId="0" applyFont="1"/>
    <xf numFmtId="0" fontId="24" fillId="0" borderId="0" xfId="0" applyFont="1" applyAlignment="1">
      <alignment horizontal="center"/>
    </xf>
    <xf numFmtId="8" fontId="24" fillId="0" borderId="0" xfId="0" applyNumberFormat="1" applyFont="1" applyAlignment="1">
      <alignment horizontal="center"/>
    </xf>
    <xf numFmtId="0" fontId="24" fillId="0" borderId="4" xfId="0" applyFont="1" applyBorder="1"/>
    <xf numFmtId="0" fontId="24" fillId="0" borderId="4" xfId="0" applyFont="1" applyBorder="1" applyAlignment="1">
      <alignment horizontal="center"/>
    </xf>
    <xf numFmtId="8" fontId="24" fillId="0" borderId="4" xfId="0" applyNumberFormat="1" applyFont="1" applyBorder="1" applyAlignment="1">
      <alignment horizontal="center"/>
    </xf>
    <xf numFmtId="0" fontId="1" fillId="0" borderId="0" xfId="45" applyFont="1" applyBorder="1" applyProtection="1">
      <protection locked="0"/>
    </xf>
    <xf numFmtId="0" fontId="23" fillId="0" borderId="0" xfId="0" applyFont="1" applyBorder="1"/>
    <xf numFmtId="37" fontId="1" fillId="0" borderId="0" xfId="45" applyNumberFormat="1" applyFont="1" applyBorder="1" applyAlignment="1" applyProtection="1">
      <alignment horizontal="center"/>
      <protection locked="0"/>
    </xf>
    <xf numFmtId="43" fontId="1" fillId="0" borderId="0" xfId="4" applyFont="1" applyBorder="1" applyProtection="1">
      <protection locked="0"/>
    </xf>
    <xf numFmtId="166" fontId="1" fillId="0" borderId="0" xfId="4" applyNumberFormat="1" applyFont="1" applyBorder="1" applyAlignment="1" applyProtection="1">
      <alignment horizontal="left"/>
      <protection locked="0"/>
    </xf>
    <xf numFmtId="0" fontId="0" fillId="0" borderId="0" xfId="0" applyBorder="1"/>
    <xf numFmtId="43" fontId="1" fillId="0" borderId="0" xfId="4" applyFont="1" applyBorder="1" applyAlignment="1" applyProtection="1">
      <alignment wrapText="1"/>
      <protection locked="0"/>
    </xf>
    <xf numFmtId="166" fontId="1" fillId="0" borderId="0" xfId="4" applyNumberFormat="1" applyFont="1" applyBorder="1" applyAlignment="1" applyProtection="1">
      <alignment horizontal="left" wrapText="1"/>
      <protection locked="0"/>
    </xf>
    <xf numFmtId="0" fontId="1" fillId="0" borderId="0" xfId="45" applyFont="1" applyBorder="1" applyAlignment="1" applyProtection="1">
      <alignment horizontal="center"/>
      <protection locked="0"/>
    </xf>
    <xf numFmtId="166" fontId="0" fillId="0" borderId="0" xfId="4" applyNumberFormat="1" applyFont="1" applyBorder="1" applyAlignment="1" applyProtection="1">
      <alignment horizontal="left" wrapText="1"/>
      <protection locked="0"/>
    </xf>
    <xf numFmtId="0" fontId="0" fillId="0" borderId="0" xfId="45" applyFont="1" applyBorder="1" applyProtection="1">
      <protection locked="0"/>
    </xf>
    <xf numFmtId="0" fontId="29" fillId="4" borderId="0" xfId="46" applyFont="1" applyFill="1" applyBorder="1" applyAlignment="1">
      <alignment vertical="center"/>
    </xf>
    <xf numFmtId="0" fontId="30" fillId="4" borderId="0" xfId="46" applyFont="1" applyFill="1" applyBorder="1" applyAlignment="1">
      <alignment vertical="center"/>
    </xf>
    <xf numFmtId="0" fontId="31" fillId="4" borderId="0" xfId="46" applyFont="1" applyFill="1" applyBorder="1" applyAlignment="1">
      <alignment vertical="center"/>
    </xf>
    <xf numFmtId="0" fontId="5" fillId="5" borderId="0" xfId="46" applyFont="1" applyFill="1" applyBorder="1" applyAlignment="1">
      <alignment horizontal="center" vertical="center" wrapText="1"/>
    </xf>
    <xf numFmtId="0" fontId="28" fillId="5" borderId="0" xfId="46" applyFill="1" applyBorder="1" applyAlignment="1">
      <alignment vertical="center"/>
    </xf>
    <xf numFmtId="0" fontId="32" fillId="5" borderId="0" xfId="46" applyFont="1" applyFill="1" applyBorder="1" applyAlignment="1">
      <alignment horizontal="center" vertical="center" wrapText="1"/>
    </xf>
    <xf numFmtId="170" fontId="6" fillId="6" borderId="6" xfId="46" applyNumberFormat="1" applyFont="1" applyFill="1" applyBorder="1" applyAlignment="1">
      <alignment horizontal="center" vertical="center" wrapText="1"/>
    </xf>
    <xf numFmtId="0" fontId="5" fillId="5" borderId="0" xfId="46" applyFont="1" applyFill="1" applyBorder="1" applyAlignment="1">
      <alignment vertical="center"/>
    </xf>
    <xf numFmtId="16" fontId="5" fillId="5" borderId="0" xfId="46" applyNumberFormat="1" applyFont="1" applyFill="1" applyBorder="1" applyAlignment="1">
      <alignment horizontal="center" vertical="center" wrapText="1"/>
    </xf>
    <xf numFmtId="0" fontId="33" fillId="5" borderId="0" xfId="46" applyFont="1" applyFill="1" applyBorder="1" applyAlignment="1">
      <alignment vertical="center"/>
    </xf>
    <xf numFmtId="16" fontId="5" fillId="5" borderId="0" xfId="46" applyNumberFormat="1" applyFont="1" applyFill="1" applyBorder="1" applyAlignment="1">
      <alignment horizontal="left" vertical="center"/>
    </xf>
    <xf numFmtId="16" fontId="5" fillId="7" borderId="0" xfId="46" applyNumberFormat="1" applyFont="1" applyFill="1" applyBorder="1" applyAlignment="1">
      <alignment horizontal="left" vertical="center"/>
    </xf>
    <xf numFmtId="0" fontId="6" fillId="5" borderId="8" xfId="46" applyFont="1" applyFill="1" applyBorder="1" applyAlignment="1">
      <alignment vertical="center"/>
    </xf>
    <xf numFmtId="0" fontId="6" fillId="5" borderId="9" xfId="46" applyFont="1" applyFill="1" applyBorder="1" applyAlignment="1">
      <alignment vertical="center"/>
    </xf>
    <xf numFmtId="1" fontId="5" fillId="5" borderId="10" xfId="46" applyNumberFormat="1" applyFont="1" applyFill="1" applyBorder="1" applyAlignment="1">
      <alignment horizontal="center" vertical="center" wrapText="1"/>
    </xf>
    <xf numFmtId="0" fontId="6" fillId="5" borderId="11" xfId="46" applyFont="1" applyFill="1" applyBorder="1" applyAlignment="1">
      <alignment vertical="center"/>
    </xf>
    <xf numFmtId="0" fontId="6" fillId="5" borderId="7" xfId="46" applyFont="1" applyFill="1" applyBorder="1" applyAlignment="1">
      <alignment vertical="center"/>
    </xf>
    <xf numFmtId="1" fontId="5" fillId="5" borderId="0" xfId="46" applyNumberFormat="1" applyFont="1" applyFill="1" applyBorder="1" applyAlignment="1">
      <alignment horizontal="center" vertical="center" wrapText="1"/>
    </xf>
    <xf numFmtId="0" fontId="34" fillId="5" borderId="0" xfId="46" applyFont="1" applyFill="1" applyBorder="1" applyAlignment="1">
      <alignment vertical="center"/>
    </xf>
    <xf numFmtId="0" fontId="35" fillId="5" borderId="11" xfId="46" applyFont="1" applyFill="1" applyBorder="1" applyAlignment="1">
      <alignment vertical="center"/>
    </xf>
    <xf numFmtId="0" fontId="35" fillId="5" borderId="7" xfId="46" applyFont="1" applyFill="1" applyBorder="1" applyAlignment="1">
      <alignment vertical="center"/>
    </xf>
    <xf numFmtId="1" fontId="36" fillId="5" borderId="0" xfId="46" applyNumberFormat="1" applyFont="1" applyFill="1" applyBorder="1" applyAlignment="1">
      <alignment horizontal="center" vertical="center" wrapText="1"/>
    </xf>
    <xf numFmtId="0" fontId="28" fillId="5" borderId="12" xfId="46" applyFill="1" applyBorder="1" applyAlignment="1">
      <alignment vertical="center"/>
    </xf>
    <xf numFmtId="0" fontId="1" fillId="5" borderId="13" xfId="46" applyFont="1" applyFill="1" applyBorder="1" applyAlignment="1">
      <alignment vertical="center"/>
    </xf>
    <xf numFmtId="0" fontId="1" fillId="0" borderId="14" xfId="46" applyFont="1" applyFill="1" applyBorder="1" applyAlignment="1">
      <alignment vertical="center"/>
    </xf>
    <xf numFmtId="1" fontId="5" fillId="5" borderId="12" xfId="46" applyNumberFormat="1" applyFont="1" applyFill="1" applyBorder="1" applyAlignment="1">
      <alignment horizontal="center" vertical="center" wrapText="1"/>
    </xf>
    <xf numFmtId="0" fontId="1" fillId="5" borderId="11" xfId="46" applyFont="1" applyFill="1" applyBorder="1" applyAlignment="1">
      <alignment vertical="center"/>
    </xf>
    <xf numFmtId="0" fontId="1" fillId="5" borderId="7" xfId="46" applyFont="1" applyFill="1" applyBorder="1" applyAlignment="1">
      <alignment vertical="center"/>
    </xf>
    <xf numFmtId="0" fontId="1" fillId="5" borderId="15" xfId="46" applyFont="1" applyFill="1" applyBorder="1" applyAlignment="1">
      <alignment vertical="center"/>
    </xf>
    <xf numFmtId="0" fontId="1" fillId="5" borderId="16" xfId="46" applyFont="1" applyFill="1" applyBorder="1" applyAlignment="1">
      <alignment vertical="center"/>
    </xf>
    <xf numFmtId="1" fontId="5" fillId="6" borderId="4" xfId="46" applyNumberFormat="1" applyFont="1" applyFill="1" applyBorder="1" applyAlignment="1">
      <alignment horizontal="center" vertical="center" wrapText="1"/>
    </xf>
    <xf numFmtId="0" fontId="28" fillId="0" borderId="0" xfId="46" applyFill="1" applyBorder="1" applyAlignment="1">
      <alignment vertical="center"/>
    </xf>
    <xf numFmtId="0" fontId="5" fillId="0" borderId="0" xfId="46" applyFont="1" applyFill="1" applyBorder="1" applyAlignment="1">
      <alignment vertical="center"/>
    </xf>
    <xf numFmtId="1" fontId="5" fillId="0" borderId="0" xfId="46" applyNumberFormat="1" applyFont="1" applyFill="1" applyBorder="1" applyAlignment="1">
      <alignment horizontal="center" vertical="center" wrapText="1"/>
    </xf>
    <xf numFmtId="0" fontId="37" fillId="0" borderId="0" xfId="46" applyFont="1" applyFill="1" applyBorder="1" applyAlignment="1">
      <alignment vertical="center"/>
    </xf>
    <xf numFmtId="0" fontId="5" fillId="0" borderId="0" xfId="46" applyFont="1" applyFill="1" applyBorder="1" applyAlignment="1">
      <alignment horizontal="center" vertical="center" wrapText="1"/>
    </xf>
    <xf numFmtId="0" fontId="32" fillId="0" borderId="0" xfId="46" applyFont="1" applyFill="1" applyBorder="1" applyAlignment="1">
      <alignment horizontal="center" vertical="center" wrapText="1"/>
    </xf>
    <xf numFmtId="170" fontId="6" fillId="0" borderId="0" xfId="46" applyNumberFormat="1" applyFont="1" applyFill="1" applyBorder="1" applyAlignment="1">
      <alignment horizontal="center" vertical="center" wrapText="1"/>
    </xf>
    <xf numFmtId="16" fontId="5" fillId="0" borderId="0" xfId="46" applyNumberFormat="1" applyFont="1" applyFill="1" applyBorder="1" applyAlignment="1">
      <alignment horizontal="center" vertical="center" wrapText="1"/>
    </xf>
    <xf numFmtId="0" fontId="33" fillId="0" borderId="0" xfId="46" applyFont="1" applyFill="1" applyBorder="1" applyAlignment="1">
      <alignment vertical="center"/>
    </xf>
    <xf numFmtId="16" fontId="5" fillId="0" borderId="0" xfId="46" applyNumberFormat="1" applyFont="1" applyFill="1" applyBorder="1" applyAlignment="1">
      <alignment horizontal="left" vertical="center"/>
    </xf>
    <xf numFmtId="0" fontId="6" fillId="0" borderId="0" xfId="46" applyFont="1" applyFill="1" applyBorder="1" applyAlignment="1">
      <alignment vertical="center"/>
    </xf>
    <xf numFmtId="1" fontId="5" fillId="0" borderId="0" xfId="46" applyNumberFormat="1" applyFont="1" applyFill="1" applyBorder="1" applyAlignment="1" applyProtection="1">
      <alignment horizontal="center" vertical="center" wrapText="1"/>
      <protection locked="0"/>
    </xf>
    <xf numFmtId="9" fontId="6" fillId="0" borderId="0" xfId="46" applyNumberFormat="1" applyFont="1" applyFill="1" applyBorder="1" applyAlignment="1">
      <alignment vertical="center"/>
    </xf>
    <xf numFmtId="0" fontId="1" fillId="0" borderId="0" xfId="46" applyFont="1" applyFill="1" applyBorder="1" applyAlignment="1">
      <alignment vertical="center"/>
    </xf>
    <xf numFmtId="1" fontId="33" fillId="0" borderId="0" xfId="46" applyNumberFormat="1" applyFont="1" applyFill="1" applyBorder="1" applyAlignment="1">
      <alignment horizontal="center" vertical="center" wrapText="1"/>
    </xf>
    <xf numFmtId="49" fontId="18" fillId="0" borderId="0" xfId="4" applyNumberFormat="1" applyFont="1" applyAlignment="1">
      <alignment horizontal="right" wrapText="1"/>
    </xf>
    <xf numFmtId="166" fontId="17" fillId="0" borderId="0" xfId="4" applyNumberFormat="1" applyFont="1" applyFill="1" applyAlignment="1">
      <alignment vertical="center"/>
    </xf>
    <xf numFmtId="171" fontId="16" fillId="0" borderId="0" xfId="0" applyNumberFormat="1" applyFont="1"/>
    <xf numFmtId="0" fontId="42" fillId="5" borderId="0" xfId="46" applyFont="1" applyFill="1" applyBorder="1" applyAlignment="1">
      <alignment vertical="center"/>
    </xf>
    <xf numFmtId="0" fontId="20" fillId="2" borderId="0" xfId="3" applyFont="1" applyFill="1" applyBorder="1" applyAlignment="1">
      <alignment horizontal="center"/>
    </xf>
    <xf numFmtId="37" fontId="0" fillId="0" borderId="0" xfId="45" applyNumberFormat="1" applyFont="1" applyBorder="1" applyAlignment="1" applyProtection="1">
      <alignment horizontal="center"/>
      <protection locked="0"/>
    </xf>
    <xf numFmtId="0" fontId="2" fillId="0" borderId="0" xfId="3" applyFont="1" applyAlignment="1">
      <alignment horizontal="left" wrapText="1" indent="1"/>
    </xf>
    <xf numFmtId="0" fontId="5" fillId="5" borderId="0" xfId="46" applyFont="1" applyFill="1" applyBorder="1" applyAlignment="1">
      <alignment horizontal="center" vertical="center"/>
    </xf>
    <xf numFmtId="164" fontId="5" fillId="5" borderId="0" xfId="46" applyNumberFormat="1" applyFont="1" applyFill="1" applyBorder="1" applyAlignment="1">
      <alignment horizontal="center" vertical="center"/>
    </xf>
    <xf numFmtId="164" fontId="5" fillId="5" borderId="0" xfId="1" applyNumberFormat="1" applyFont="1" applyFill="1" applyBorder="1" applyAlignment="1">
      <alignment horizontal="center" vertical="center"/>
    </xf>
    <xf numFmtId="0" fontId="6" fillId="6" borderId="6" xfId="46" applyFont="1" applyFill="1" applyBorder="1" applyAlignment="1">
      <alignment horizontal="center" vertical="center" wrapText="1"/>
    </xf>
    <xf numFmtId="164" fontId="6" fillId="8" borderId="6" xfId="1" applyNumberFormat="1" applyFont="1" applyFill="1" applyBorder="1" applyAlignment="1">
      <alignment horizontal="center" vertical="center" wrapText="1"/>
    </xf>
    <xf numFmtId="164" fontId="6" fillId="6" borderId="3" xfId="1" applyNumberFormat="1" applyFont="1" applyFill="1" applyBorder="1" applyAlignment="1">
      <alignment horizontal="center" vertical="center" wrapText="1"/>
    </xf>
    <xf numFmtId="164" fontId="5" fillId="5" borderId="7" xfId="1" applyNumberFormat="1" applyFont="1" applyFill="1" applyBorder="1" applyAlignment="1">
      <alignment horizontal="center" vertical="center"/>
    </xf>
    <xf numFmtId="1" fontId="5" fillId="6" borderId="10" xfId="46" applyNumberFormat="1" applyFont="1" applyFill="1" applyBorder="1" applyAlignment="1">
      <alignment horizontal="center" vertical="center"/>
    </xf>
    <xf numFmtId="164" fontId="5" fillId="8" borderId="10" xfId="1" applyNumberFormat="1" applyFont="1" applyFill="1" applyBorder="1" applyAlignment="1">
      <alignment horizontal="center" vertical="center"/>
    </xf>
    <xf numFmtId="164" fontId="5" fillId="6" borderId="9" xfId="1" applyNumberFormat="1" applyFont="1" applyFill="1" applyBorder="1" applyAlignment="1">
      <alignment horizontal="center" vertical="center"/>
    </xf>
    <xf numFmtId="1" fontId="5" fillId="6" borderId="0" xfId="46" applyNumberFormat="1" applyFont="1" applyFill="1" applyBorder="1" applyAlignment="1">
      <alignment horizontal="center" vertical="center"/>
    </xf>
    <xf numFmtId="164" fontId="5" fillId="8" borderId="0" xfId="1" applyNumberFormat="1" applyFont="1" applyFill="1" applyBorder="1" applyAlignment="1">
      <alignment horizontal="center" vertical="center"/>
    </xf>
    <xf numFmtId="164" fontId="5" fillId="6" borderId="7" xfId="1" applyNumberFormat="1" applyFont="1" applyFill="1" applyBorder="1" applyAlignment="1">
      <alignment horizontal="center" vertical="center"/>
    </xf>
    <xf numFmtId="1" fontId="36" fillId="6" borderId="0" xfId="46" applyNumberFormat="1" applyFont="1" applyFill="1" applyBorder="1" applyAlignment="1">
      <alignment horizontal="center" vertical="center"/>
    </xf>
    <xf numFmtId="164" fontId="36" fillId="8" borderId="0" xfId="1" applyNumberFormat="1" applyFont="1" applyFill="1" applyBorder="1" applyAlignment="1">
      <alignment horizontal="center" vertical="center"/>
    </xf>
    <xf numFmtId="164" fontId="36" fillId="6" borderId="7" xfId="1" applyNumberFormat="1" applyFont="1" applyFill="1" applyBorder="1" applyAlignment="1">
      <alignment horizontal="center" vertical="center"/>
    </xf>
    <xf numFmtId="1" fontId="5" fillId="0" borderId="12" xfId="46" applyNumberFormat="1" applyFont="1" applyFill="1" applyBorder="1" applyAlignment="1">
      <alignment horizontal="center" vertical="center"/>
    </xf>
    <xf numFmtId="164" fontId="5" fillId="5" borderId="12" xfId="1" applyNumberFormat="1" applyFont="1" applyFill="1" applyBorder="1" applyAlignment="1">
      <alignment horizontal="center" vertical="center"/>
    </xf>
    <xf numFmtId="164" fontId="5" fillId="5" borderId="14" xfId="1" applyNumberFormat="1" applyFont="1" applyFill="1" applyBorder="1" applyAlignment="1">
      <alignment horizontal="center" vertical="center"/>
    </xf>
    <xf numFmtId="1" fontId="5" fillId="0" borderId="0" xfId="46" applyNumberFormat="1" applyFont="1" applyFill="1" applyBorder="1" applyAlignment="1">
      <alignment horizontal="center" vertical="center"/>
    </xf>
    <xf numFmtId="1" fontId="33" fillId="6" borderId="17" xfId="46" applyNumberFormat="1" applyFont="1" applyFill="1" applyBorder="1" applyAlignment="1">
      <alignment horizontal="center" vertical="center"/>
    </xf>
    <xf numFmtId="164" fontId="5" fillId="0" borderId="4" xfId="46" applyNumberFormat="1" applyFont="1" applyFill="1" applyBorder="1" applyAlignment="1">
      <alignment horizontal="center" vertical="center"/>
    </xf>
    <xf numFmtId="164" fontId="33" fillId="6" borderId="17" xfId="1" applyNumberFormat="1" applyFont="1" applyFill="1" applyBorder="1" applyAlignment="1">
      <alignment horizontal="center" vertical="center"/>
    </xf>
    <xf numFmtId="1" fontId="5" fillId="5" borderId="0" xfId="46" applyNumberFormat="1" applyFont="1" applyFill="1" applyBorder="1" applyAlignment="1">
      <alignment horizontal="center" vertical="center"/>
    </xf>
    <xf numFmtId="164" fontId="5" fillId="0" borderId="0" xfId="46" applyNumberFormat="1" applyFont="1" applyFill="1" applyBorder="1" applyAlignment="1">
      <alignment horizontal="center" vertical="center"/>
    </xf>
    <xf numFmtId="164" fontId="5" fillId="0" borderId="0" xfId="1" applyNumberFormat="1" applyFont="1" applyFill="1" applyBorder="1" applyAlignment="1">
      <alignment horizontal="center" vertical="center"/>
    </xf>
    <xf numFmtId="1" fontId="28" fillId="0" borderId="0" xfId="46" applyNumberFormat="1" applyFill="1" applyBorder="1" applyAlignment="1">
      <alignment vertical="center"/>
    </xf>
    <xf numFmtId="0" fontId="5" fillId="0" borderId="0" xfId="46" applyFont="1" applyFill="1" applyBorder="1" applyAlignment="1">
      <alignment horizontal="center" vertical="center"/>
    </xf>
    <xf numFmtId="0" fontId="7" fillId="5" borderId="0" xfId="46" applyFont="1" applyFill="1" applyBorder="1" applyAlignment="1">
      <alignment vertical="center"/>
    </xf>
    <xf numFmtId="1" fontId="28" fillId="5" borderId="0" xfId="46" applyNumberFormat="1" applyFill="1" applyBorder="1" applyAlignment="1">
      <alignment vertical="center"/>
    </xf>
    <xf numFmtId="164" fontId="28" fillId="5" borderId="0" xfId="46" applyNumberFormat="1" applyFill="1" applyBorder="1" applyAlignment="1">
      <alignment vertical="center"/>
    </xf>
    <xf numFmtId="0" fontId="6" fillId="5" borderId="0" xfId="46" applyFont="1" applyFill="1" applyBorder="1" applyAlignment="1">
      <alignment vertical="center"/>
    </xf>
    <xf numFmtId="0" fontId="7" fillId="9" borderId="0" xfId="46" applyFont="1" applyFill="1" applyBorder="1" applyProtection="1">
      <protection locked="0"/>
    </xf>
    <xf numFmtId="49" fontId="7" fillId="9" borderId="0" xfId="46" applyNumberFormat="1" applyFont="1" applyFill="1" applyBorder="1" applyAlignment="1" applyProtection="1">
      <alignment horizontal="left"/>
      <protection locked="0"/>
    </xf>
    <xf numFmtId="4" fontId="7" fillId="9" borderId="0" xfId="46" applyNumberFormat="1" applyFont="1" applyFill="1" applyBorder="1" applyAlignment="1" applyProtection="1">
      <alignment horizontal="right"/>
      <protection locked="0"/>
    </xf>
    <xf numFmtId="1" fontId="34" fillId="5" borderId="0" xfId="46" applyNumberFormat="1" applyFont="1" applyFill="1" applyBorder="1" applyAlignment="1">
      <alignment vertical="center"/>
    </xf>
    <xf numFmtId="0" fontId="43" fillId="9" borderId="0" xfId="46" applyFont="1" applyFill="1" applyBorder="1" applyProtection="1">
      <protection locked="0"/>
    </xf>
    <xf numFmtId="49" fontId="43" fillId="9" borderId="0" xfId="46" applyNumberFormat="1" applyFont="1" applyFill="1" applyBorder="1" applyAlignment="1" applyProtection="1">
      <alignment horizontal="left"/>
      <protection locked="0"/>
    </xf>
    <xf numFmtId="4" fontId="43" fillId="9" borderId="0" xfId="46" applyNumberFormat="1" applyFont="1" applyFill="1" applyBorder="1" applyAlignment="1" applyProtection="1">
      <alignment horizontal="right"/>
      <protection locked="0"/>
    </xf>
    <xf numFmtId="1" fontId="28" fillId="5" borderId="18" xfId="46" applyNumberFormat="1" applyFill="1" applyBorder="1" applyAlignment="1">
      <alignment vertical="center"/>
    </xf>
    <xf numFmtId="0" fontId="7" fillId="9" borderId="0" xfId="46" applyFont="1" applyFill="1" applyBorder="1"/>
    <xf numFmtId="0" fontId="28" fillId="9" borderId="0" xfId="46" applyFill="1" applyBorder="1"/>
    <xf numFmtId="49" fontId="1" fillId="9" borderId="0" xfId="46" applyNumberFormat="1" applyFont="1" applyFill="1" applyBorder="1" applyAlignment="1">
      <alignment horizontal="right"/>
    </xf>
    <xf numFmtId="49" fontId="1" fillId="9" borderId="0" xfId="46" applyNumberFormat="1" applyFont="1" applyFill="1" applyBorder="1" applyAlignment="1">
      <alignment horizontal="left"/>
    </xf>
    <xf numFmtId="2" fontId="1" fillId="9" borderId="0" xfId="46" applyNumberFormat="1" applyFont="1" applyFill="1" applyBorder="1"/>
    <xf numFmtId="164" fontId="33" fillId="6" borderId="3" xfId="1" applyNumberFormat="1" applyFont="1" applyFill="1" applyBorder="1" applyAlignment="1">
      <alignment horizontal="center" vertical="center"/>
    </xf>
    <xf numFmtId="164" fontId="28" fillId="5" borderId="18" xfId="46" applyNumberFormat="1" applyFill="1" applyBorder="1" applyAlignment="1">
      <alignment vertical="center"/>
    </xf>
    <xf numFmtId="16" fontId="32" fillId="5" borderId="5" xfId="46" applyNumberFormat="1" applyFont="1" applyFill="1" applyBorder="1" applyAlignment="1">
      <alignment horizontal="left" vertical="center" wrapText="1"/>
    </xf>
    <xf numFmtId="16" fontId="32" fillId="5" borderId="6" xfId="46" applyNumberFormat="1" applyFont="1" applyFill="1" applyBorder="1" applyAlignment="1">
      <alignment horizontal="left" vertical="center" wrapText="1"/>
    </xf>
    <xf numFmtId="16" fontId="32" fillId="0" borderId="0" xfId="46" applyNumberFormat="1" applyFont="1" applyFill="1" applyBorder="1" applyAlignment="1">
      <alignment horizontal="left" vertical="center" wrapText="1"/>
    </xf>
    <xf numFmtId="165" fontId="21" fillId="0" borderId="0" xfId="4" applyNumberFormat="1" applyFont="1" applyAlignment="1">
      <alignment horizontal="center"/>
    </xf>
    <xf numFmtId="0" fontId="20" fillId="2" borderId="0" xfId="3" applyFont="1" applyFill="1" applyBorder="1" applyAlignment="1">
      <alignment horizontal="center"/>
    </xf>
    <xf numFmtId="164" fontId="15" fillId="2" borderId="0" xfId="1" applyNumberFormat="1" applyFont="1" applyFill="1" applyBorder="1" applyAlignment="1">
      <alignment horizontal="center"/>
    </xf>
    <xf numFmtId="0" fontId="8" fillId="0" borderId="0" xfId="0" applyFont="1" applyAlignment="1">
      <alignment horizontal="left" wrapText="1"/>
    </xf>
    <xf numFmtId="0" fontId="6" fillId="3" borderId="0" xfId="0" applyFont="1" applyFill="1" applyAlignment="1">
      <alignment horizontal="left" wrapText="1"/>
    </xf>
    <xf numFmtId="0" fontId="2" fillId="0" borderId="0" xfId="3" applyFont="1" applyAlignment="1">
      <alignment horizontal="left" vertical="top" wrapText="1" indent="1"/>
    </xf>
    <xf numFmtId="0" fontId="2" fillId="0" borderId="0" xfId="3" applyFont="1" applyAlignment="1">
      <alignment wrapText="1"/>
    </xf>
  </cellXfs>
  <cellStyles count="47">
    <cellStyle name="Comma 2" xfId="4" xr:uid="{00000000-0005-0000-0000-000000000000}"/>
    <cellStyle name="Currency" xfId="1" builtinId="4"/>
    <cellStyle name="Currency 2" xfId="5" xr:uid="{00000000-0005-0000-0000-000002000000}"/>
    <cellStyle name="Followed Hyperlink" xfId="32" builtinId="9" hidden="1"/>
    <cellStyle name="Followed Hyperlink" xfId="36" builtinId="9" hidden="1"/>
    <cellStyle name="Followed Hyperlink" xfId="38" builtinId="9" hidden="1"/>
    <cellStyle name="Followed Hyperlink" xfId="40" builtinId="9" hidden="1"/>
    <cellStyle name="Followed Hyperlink" xfId="44" builtinId="9" hidden="1"/>
    <cellStyle name="Followed Hyperlink" xfId="42" builtinId="9" hidden="1"/>
    <cellStyle name="Followed Hyperlink" xfId="34"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18" builtinId="9" hidden="1"/>
    <cellStyle name="Followed Hyperlink" xfId="14" builtinId="9" hidden="1"/>
    <cellStyle name="Followed Hyperlink" xfId="16" builtinId="9" hidden="1"/>
    <cellStyle name="Followed Hyperlink" xfId="12" builtinId="9" hidden="1"/>
    <cellStyle name="Followed Hyperlink" xfId="10" builtinId="9" hidden="1"/>
    <cellStyle name="Hyperlink" xfId="25" builtinId="8" hidden="1"/>
    <cellStyle name="Hyperlink" xfId="27" builtinId="8" hidden="1"/>
    <cellStyle name="Hyperlink" xfId="29" builtinId="8" hidden="1"/>
    <cellStyle name="Hyperlink" xfId="31"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33" builtinId="8" hidden="1"/>
    <cellStyle name="Hyperlink" xfId="15" builtinId="8" hidden="1"/>
    <cellStyle name="Hyperlink" xfId="19" builtinId="8" hidden="1"/>
    <cellStyle name="Hyperlink" xfId="21" builtinId="8" hidden="1"/>
    <cellStyle name="Hyperlink" xfId="23" builtinId="8" hidden="1"/>
    <cellStyle name="Hyperlink" xfId="17" builtinId="8" hidden="1"/>
    <cellStyle name="Hyperlink" xfId="11" builtinId="8" hidden="1"/>
    <cellStyle name="Hyperlink" xfId="13" builtinId="8" hidden="1"/>
    <cellStyle name="Hyperlink" xfId="9" builtinId="8" hidden="1"/>
    <cellStyle name="Normal" xfId="0" builtinId="0"/>
    <cellStyle name="Normal 2" xfId="3" xr:uid="{00000000-0005-0000-0000-000028000000}"/>
    <cellStyle name="Normal 2 2" xfId="45" xr:uid="{00000000-0005-0000-0000-000029000000}"/>
    <cellStyle name="Normal 3" xfId="7" xr:uid="{00000000-0005-0000-0000-00002A000000}"/>
    <cellStyle name="Normal 4" xfId="46" xr:uid="{00000000-0005-0000-0000-00002B000000}"/>
    <cellStyle name="Percent" xfId="2" builtinId="5"/>
    <cellStyle name="Percent 2" xfId="6" xr:uid="{00000000-0005-0000-0000-00002D000000}"/>
    <cellStyle name="Percent 3" xfId="8" xr:uid="{00000000-0005-0000-0000-00002E000000}"/>
  </cellStyles>
  <dxfs count="1">
    <dxf>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llinW/Box%20Sync/ASC%20Competition%20-%20Determing%20Project%20Risk/ASC%202016%20-%20BPB/Collin/Copy%20of%20Nautilus%20Bldg%204%20GCs_8Jan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Cs - Full Project"/>
      <sheetName val="PreconEst"/>
      <sheetName val="Hourly Rates"/>
    </sheetNames>
    <sheetDataSet>
      <sheetData sheetId="0"/>
      <sheetData sheetId="1"/>
      <sheetData sheetId="2">
        <row r="4">
          <cell r="B4">
            <v>115</v>
          </cell>
        </row>
        <row r="9">
          <cell r="B9">
            <v>150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11"/>
  <sheetViews>
    <sheetView tabSelected="1" zoomScale="115" zoomScaleNormal="115" zoomScalePageLayoutView="150" workbookViewId="0" xr3:uid="{958C4451-9541-5A59-BF78-D2F731DF1C81}">
      <pane xSplit="3" topLeftCell="D1" activePane="topRight" state="frozen"/>
      <selection pane="topRight" activeCell="C26" sqref="C26"/>
      <selection activeCell="A46" sqref="A46"/>
    </sheetView>
  </sheetViews>
  <sheetFormatPr defaultColWidth="8.85546875" defaultRowHeight="13.15"/>
  <cols>
    <col min="1" max="1" width="3.28515625" style="166" customWidth="1"/>
    <col min="2" max="2" width="10.42578125" style="169" customWidth="1"/>
    <col min="3" max="3" width="34.42578125" style="169" customWidth="1"/>
    <col min="4" max="4" width="7.28515625" style="165" customWidth="1"/>
    <col min="5" max="6" width="6.7109375" style="165" customWidth="1"/>
    <col min="7" max="7" width="9.85546875" style="215" customWidth="1"/>
    <col min="8" max="8" width="6.140625" style="216" customWidth="1"/>
    <col min="9" max="9" width="12.42578125" style="217" customWidth="1"/>
    <col min="10" max="11" width="12.42578125" style="217" hidden="1" customWidth="1"/>
    <col min="12" max="12" width="8.7109375" style="166" bestFit="1" customWidth="1"/>
    <col min="13" max="13" width="18" style="166" bestFit="1" customWidth="1"/>
    <col min="14" max="14" width="11" style="166" bestFit="1" customWidth="1"/>
    <col min="15" max="15" width="9.7109375" style="166" bestFit="1" customWidth="1"/>
    <col min="16" max="16" width="8.28515625" style="166" bestFit="1" customWidth="1"/>
    <col min="17" max="16384" width="8.85546875" style="166"/>
  </cols>
  <sheetData>
    <row r="1" spans="1:41" ht="17.45">
      <c r="A1" s="162" t="s">
        <v>0</v>
      </c>
      <c r="B1" s="163"/>
      <c r="C1" s="164"/>
    </row>
    <row r="2" spans="1:41" ht="13.9" thickBot="1">
      <c r="A2" s="162" t="s">
        <v>1</v>
      </c>
      <c r="B2" s="163"/>
      <c r="C2" s="163"/>
    </row>
    <row r="3" spans="1:41" s="167" customFormat="1" ht="36" customHeight="1" thickBot="1">
      <c r="B3" s="262" t="s">
        <v>2</v>
      </c>
      <c r="C3" s="263"/>
      <c r="D3" s="168">
        <v>42461</v>
      </c>
      <c r="E3" s="168">
        <f t="shared" ref="E3:F3" si="0">D3+7</f>
        <v>42468</v>
      </c>
      <c r="F3" s="168">
        <f t="shared" si="0"/>
        <v>42475</v>
      </c>
      <c r="G3" s="218" t="s">
        <v>3</v>
      </c>
      <c r="H3" s="219" t="s">
        <v>4</v>
      </c>
      <c r="I3" s="220" t="s">
        <v>5</v>
      </c>
      <c r="J3" s="219" t="s">
        <v>6</v>
      </c>
      <c r="K3" s="220" t="s">
        <v>7</v>
      </c>
      <c r="M3" s="243"/>
      <c r="N3" s="243"/>
      <c r="O3" s="243"/>
      <c r="P3" s="243"/>
      <c r="Q3" s="243"/>
    </row>
    <row r="4" spans="1:41" ht="16.5" customHeight="1">
      <c r="D4" s="170"/>
      <c r="E4" s="170"/>
      <c r="F4" s="170"/>
      <c r="H4" s="217"/>
      <c r="I4" s="221"/>
    </row>
    <row r="5" spans="1:41" ht="16.5" customHeight="1">
      <c r="B5" s="171" t="s">
        <v>8</v>
      </c>
      <c r="D5" s="172"/>
      <c r="E5" s="172"/>
      <c r="F5" s="172"/>
      <c r="H5" s="217"/>
      <c r="I5" s="221"/>
    </row>
    <row r="6" spans="1:41" ht="16.5" customHeight="1" thickBot="1">
      <c r="D6" s="170"/>
      <c r="E6" s="170"/>
      <c r="F6" s="170"/>
      <c r="H6" s="217"/>
      <c r="I6" s="221"/>
    </row>
    <row r="7" spans="1:41" ht="16.5" customHeight="1">
      <c r="B7" s="174" t="s">
        <v>9</v>
      </c>
      <c r="C7" s="175" t="s">
        <v>10</v>
      </c>
      <c r="D7" s="176">
        <v>4</v>
      </c>
      <c r="E7" s="176">
        <v>4</v>
      </c>
      <c r="F7" s="176">
        <v>4</v>
      </c>
      <c r="G7" s="222">
        <f>SUM(D7:F7)</f>
        <v>12</v>
      </c>
      <c r="H7" s="223">
        <v>135</v>
      </c>
      <c r="I7" s="224">
        <f t="shared" ref="I7:I17" si="1">G7*H7</f>
        <v>1620</v>
      </c>
      <c r="J7" s="223"/>
      <c r="K7" s="224">
        <f t="shared" ref="K7:K15" si="2">(J7-I7)</f>
        <v>-1620</v>
      </c>
    </row>
    <row r="8" spans="1:41" ht="16.5" customHeight="1">
      <c r="B8" s="177" t="s">
        <v>11</v>
      </c>
      <c r="C8" s="178" t="s">
        <v>12</v>
      </c>
      <c r="D8" s="179">
        <v>40</v>
      </c>
      <c r="E8" s="179">
        <v>40</v>
      </c>
      <c r="F8" s="179">
        <v>40</v>
      </c>
      <c r="G8" s="225">
        <f>SUM(D8:F8)</f>
        <v>120</v>
      </c>
      <c r="H8" s="226">
        <v>100</v>
      </c>
      <c r="I8" s="227">
        <f t="shared" si="1"/>
        <v>12000</v>
      </c>
      <c r="J8" s="226"/>
      <c r="K8" s="227">
        <f t="shared" si="2"/>
        <v>-12000</v>
      </c>
      <c r="L8" s="244"/>
      <c r="O8" s="245"/>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row>
    <row r="9" spans="1:41" ht="16.5" customHeight="1">
      <c r="B9" s="177" t="s">
        <v>13</v>
      </c>
      <c r="C9" s="178" t="s">
        <v>14</v>
      </c>
      <c r="D9" s="179">
        <v>40</v>
      </c>
      <c r="E9" s="179">
        <v>40</v>
      </c>
      <c r="F9" s="179">
        <v>40</v>
      </c>
      <c r="G9" s="225">
        <f>SUM(D9:F9)</f>
        <v>120</v>
      </c>
      <c r="H9" s="226">
        <v>100</v>
      </c>
      <c r="I9" s="227">
        <f t="shared" si="1"/>
        <v>12000</v>
      </c>
      <c r="J9" s="226"/>
      <c r="K9" s="227">
        <f t="shared" si="2"/>
        <v>-12000</v>
      </c>
      <c r="L9" s="244"/>
      <c r="M9" s="246"/>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row>
    <row r="10" spans="1:41" ht="16.5" customHeight="1">
      <c r="B10" s="177" t="s">
        <v>15</v>
      </c>
      <c r="C10" s="178" t="s">
        <v>16</v>
      </c>
      <c r="D10" s="179">
        <v>40</v>
      </c>
      <c r="E10" s="179">
        <v>40</v>
      </c>
      <c r="F10" s="179">
        <v>40</v>
      </c>
      <c r="G10" s="225">
        <f>SUM(D10:F10)</f>
        <v>120</v>
      </c>
      <c r="H10" s="226">
        <v>65</v>
      </c>
      <c r="I10" s="227">
        <f t="shared" si="1"/>
        <v>7800</v>
      </c>
      <c r="J10" s="226"/>
      <c r="K10" s="227"/>
      <c r="L10" s="244"/>
      <c r="M10" s="246"/>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row>
    <row r="11" spans="1:41" ht="16.5" customHeight="1">
      <c r="B11" s="177" t="s">
        <v>17</v>
      </c>
      <c r="C11" s="178" t="s">
        <v>18</v>
      </c>
      <c r="D11" s="179">
        <v>40</v>
      </c>
      <c r="E11" s="179">
        <v>40</v>
      </c>
      <c r="F11" s="179">
        <v>40</v>
      </c>
      <c r="G11" s="225">
        <f>SUM(D11:F11)</f>
        <v>120</v>
      </c>
      <c r="H11" s="226">
        <v>65</v>
      </c>
      <c r="I11" s="227">
        <f t="shared" si="1"/>
        <v>7800</v>
      </c>
      <c r="J11" s="226"/>
      <c r="K11" s="227">
        <f t="shared" si="2"/>
        <v>-7800</v>
      </c>
      <c r="L11" s="244"/>
      <c r="M11" s="247"/>
      <c r="N11" s="248"/>
      <c r="O11" s="248"/>
      <c r="P11" s="249"/>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row>
    <row r="12" spans="1:41" ht="16.5" customHeight="1">
      <c r="B12" s="177" t="s">
        <v>17</v>
      </c>
      <c r="C12" s="178" t="s">
        <v>18</v>
      </c>
      <c r="D12" s="179">
        <v>40</v>
      </c>
      <c r="E12" s="179">
        <v>40</v>
      </c>
      <c r="F12" s="179">
        <v>40</v>
      </c>
      <c r="G12" s="225">
        <f>SUM(A12:F12)</f>
        <v>120</v>
      </c>
      <c r="H12" s="226">
        <v>65</v>
      </c>
      <c r="I12" s="227">
        <f t="shared" si="1"/>
        <v>7800</v>
      </c>
      <c r="J12" s="226"/>
      <c r="K12" s="227">
        <f t="shared" si="2"/>
        <v>-7800</v>
      </c>
      <c r="L12" s="244"/>
      <c r="M12" s="247"/>
      <c r="N12" s="248"/>
      <c r="O12" s="248"/>
      <c r="P12" s="249"/>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row>
    <row r="13" spans="1:41" ht="16.5" customHeight="1">
      <c r="B13" s="177" t="s">
        <v>17</v>
      </c>
      <c r="C13" s="178" t="s">
        <v>18</v>
      </c>
      <c r="D13" s="179">
        <v>40</v>
      </c>
      <c r="E13" s="179">
        <v>40</v>
      </c>
      <c r="F13" s="179">
        <v>40</v>
      </c>
      <c r="G13" s="225">
        <f>SUM(D13:F13)</f>
        <v>120</v>
      </c>
      <c r="H13" s="226">
        <v>65</v>
      </c>
      <c r="I13" s="227">
        <f t="shared" si="1"/>
        <v>7800</v>
      </c>
      <c r="J13" s="226"/>
      <c r="K13" s="227">
        <f t="shared" si="2"/>
        <v>-7800</v>
      </c>
      <c r="L13" s="244"/>
      <c r="M13" s="247"/>
      <c r="N13" s="248"/>
      <c r="O13" s="248"/>
      <c r="P13" s="249"/>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row>
    <row r="14" spans="1:41" ht="16.5" customHeight="1">
      <c r="B14" s="177" t="s">
        <v>19</v>
      </c>
      <c r="C14" s="178" t="s">
        <v>20</v>
      </c>
      <c r="D14" s="179">
        <v>8</v>
      </c>
      <c r="E14" s="179">
        <v>8</v>
      </c>
      <c r="F14" s="179">
        <v>8</v>
      </c>
      <c r="G14" s="225">
        <f>SUM(D14:F14)</f>
        <v>24</v>
      </c>
      <c r="H14" s="226">
        <v>50</v>
      </c>
      <c r="I14" s="227">
        <f t="shared" si="1"/>
        <v>1200</v>
      </c>
      <c r="J14" s="226"/>
      <c r="K14" s="227">
        <f t="shared" si="2"/>
        <v>-1200</v>
      </c>
      <c r="L14" s="244"/>
      <c r="M14" s="247"/>
      <c r="N14" s="248"/>
      <c r="O14" s="248"/>
      <c r="P14" s="249"/>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row>
    <row r="15" spans="1:41" ht="16.5" customHeight="1">
      <c r="B15" s="177" t="s">
        <v>21</v>
      </c>
      <c r="C15" s="178" t="s">
        <v>22</v>
      </c>
      <c r="D15" s="179">
        <v>40</v>
      </c>
      <c r="E15" s="179">
        <v>40</v>
      </c>
      <c r="F15" s="179">
        <v>40</v>
      </c>
      <c r="G15" s="225">
        <f>SUM(D15:F15)</f>
        <v>120</v>
      </c>
      <c r="H15" s="226">
        <v>42</v>
      </c>
      <c r="I15" s="227">
        <f t="shared" si="1"/>
        <v>5040</v>
      </c>
      <c r="J15" s="226"/>
      <c r="K15" s="227">
        <f t="shared" si="2"/>
        <v>-5040</v>
      </c>
      <c r="L15" s="244"/>
      <c r="M15" s="247"/>
      <c r="N15" s="248"/>
      <c r="O15" s="248"/>
      <c r="P15" s="249"/>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row>
    <row r="16" spans="1:41" ht="16.5" customHeight="1">
      <c r="B16" s="177" t="s">
        <v>23</v>
      </c>
      <c r="C16" s="178" t="s">
        <v>24</v>
      </c>
      <c r="D16" s="179">
        <v>16</v>
      </c>
      <c r="E16" s="179">
        <v>16</v>
      </c>
      <c r="F16" s="179">
        <v>16</v>
      </c>
      <c r="G16" s="225">
        <f>SUM(D16:F16)</f>
        <v>48</v>
      </c>
      <c r="H16" s="226">
        <v>95</v>
      </c>
      <c r="I16" s="227">
        <f t="shared" si="1"/>
        <v>4560</v>
      </c>
      <c r="J16" s="226"/>
      <c r="K16" s="227">
        <f>(J16-I16)</f>
        <v>-4560</v>
      </c>
      <c r="L16" s="244"/>
      <c r="M16" s="247"/>
      <c r="N16" s="248"/>
      <c r="O16" s="248"/>
      <c r="P16" s="249"/>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row>
    <row r="17" spans="1:41" s="180" customFormat="1" ht="16.5" customHeight="1">
      <c r="B17" s="181" t="s">
        <v>25</v>
      </c>
      <c r="C17" s="182" t="s">
        <v>26</v>
      </c>
      <c r="D17" s="183"/>
      <c r="E17" s="183"/>
      <c r="F17" s="183"/>
      <c r="G17" s="228">
        <f>SUM(D17:F17)</f>
        <v>0</v>
      </c>
      <c r="H17" s="229">
        <v>65</v>
      </c>
      <c r="I17" s="230">
        <f t="shared" si="1"/>
        <v>0</v>
      </c>
      <c r="J17" s="229"/>
      <c r="K17" s="230"/>
      <c r="L17" s="250"/>
      <c r="M17" s="251"/>
      <c r="N17" s="252"/>
      <c r="O17" s="252"/>
      <c r="P17" s="253"/>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row>
    <row r="18" spans="1:41" ht="16.5" customHeight="1">
      <c r="B18" s="177"/>
      <c r="C18" s="178"/>
      <c r="D18" s="179"/>
      <c r="E18" s="179"/>
      <c r="F18" s="179"/>
      <c r="G18" s="225"/>
      <c r="H18" s="217"/>
      <c r="I18" s="227"/>
      <c r="K18" s="221"/>
      <c r="L18" s="254"/>
      <c r="M18" s="247"/>
      <c r="N18" s="248"/>
      <c r="O18" s="248"/>
      <c r="P18" s="255"/>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row>
    <row r="19" spans="1:41" ht="16.5" customHeight="1" thickBot="1">
      <c r="A19" s="184"/>
      <c r="B19" s="185"/>
      <c r="C19" s="186"/>
      <c r="D19" s="187"/>
      <c r="E19" s="187"/>
      <c r="F19" s="187"/>
      <c r="G19" s="231"/>
      <c r="H19" s="232"/>
      <c r="I19" s="233"/>
      <c r="J19" s="232"/>
      <c r="K19" s="233"/>
      <c r="L19" s="254"/>
      <c r="M19" s="256"/>
      <c r="N19" s="257"/>
      <c r="O19" s="258"/>
      <c r="P19" s="259"/>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row>
    <row r="20" spans="1:41" ht="10.5" customHeight="1" thickTop="1" thickBot="1">
      <c r="B20" s="188"/>
      <c r="C20" s="189"/>
      <c r="D20" s="179"/>
      <c r="E20" s="179"/>
      <c r="F20" s="179"/>
      <c r="G20" s="234"/>
      <c r="H20" s="217"/>
      <c r="I20" s="221"/>
      <c r="K20" s="221"/>
      <c r="L20" s="25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row>
    <row r="21" spans="1:41" ht="16.5" customHeight="1" thickBot="1">
      <c r="B21" s="190" t="s">
        <v>27</v>
      </c>
      <c r="C21" s="191" t="s">
        <v>28</v>
      </c>
      <c r="D21" s="192">
        <f t="shared" ref="D21:F21" si="3">SUM(D7:D16)</f>
        <v>308</v>
      </c>
      <c r="E21" s="192">
        <f t="shared" si="3"/>
        <v>308</v>
      </c>
      <c r="F21" s="192">
        <f t="shared" si="3"/>
        <v>308</v>
      </c>
      <c r="G21" s="235">
        <f>SUM(G7:G20)</f>
        <v>924</v>
      </c>
      <c r="H21" s="236"/>
      <c r="I21" s="237">
        <f>SUM(I7:I18)</f>
        <v>67620</v>
      </c>
      <c r="J21" s="260">
        <f>SUM(J7:J20)</f>
        <v>0</v>
      </c>
      <c r="K21" s="237">
        <f>SUM(K7:K20)</f>
        <v>-59820</v>
      </c>
      <c r="L21" s="261"/>
      <c r="M21" s="244"/>
      <c r="N21" s="244"/>
      <c r="O21" s="244"/>
      <c r="P21" s="244"/>
    </row>
    <row r="22" spans="1:41" ht="16.5" customHeight="1">
      <c r="D22" s="179"/>
      <c r="E22" s="179"/>
      <c r="F22" s="179"/>
      <c r="G22" s="238"/>
      <c r="M22" s="246"/>
      <c r="N22" s="246"/>
      <c r="O22" s="246"/>
      <c r="P22" s="246"/>
    </row>
    <row r="23" spans="1:41" ht="16.5" customHeight="1">
      <c r="D23" s="179"/>
      <c r="E23" s="179"/>
      <c r="F23" s="179"/>
      <c r="G23" s="238"/>
    </row>
    <row r="24" spans="1:41" ht="16.5" customHeight="1">
      <c r="B24" s="211" t="s">
        <v>29</v>
      </c>
      <c r="D24" s="179"/>
      <c r="E24" s="179"/>
      <c r="F24" s="179"/>
      <c r="G24" s="238"/>
    </row>
    <row r="25" spans="1:41" s="193" customFormat="1" ht="16.5" customHeight="1">
      <c r="B25" s="194"/>
      <c r="C25" s="194"/>
      <c r="D25" s="195"/>
      <c r="E25" s="195"/>
      <c r="F25" s="195"/>
      <c r="G25" s="234"/>
      <c r="H25" s="239"/>
      <c r="I25" s="240"/>
      <c r="J25" s="240"/>
      <c r="K25" s="240"/>
    </row>
    <row r="26" spans="1:41" s="193" customFormat="1" ht="16.5" customHeight="1">
      <c r="B26" s="173"/>
      <c r="C26" s="172" t="s">
        <v>30</v>
      </c>
      <c r="D26" s="172"/>
      <c r="E26" s="172"/>
      <c r="F26" s="172"/>
      <c r="G26" s="234"/>
      <c r="H26" s="239"/>
      <c r="I26" s="240"/>
      <c r="J26" s="240"/>
      <c r="K26" s="240"/>
    </row>
    <row r="27" spans="1:41" s="193" customFormat="1" ht="16.5" customHeight="1">
      <c r="B27" s="194"/>
      <c r="C27" s="194"/>
      <c r="D27" s="195"/>
      <c r="E27" s="195"/>
      <c r="F27" s="195"/>
      <c r="G27" s="234"/>
      <c r="H27" s="239"/>
      <c r="I27" s="240"/>
      <c r="J27" s="240"/>
      <c r="K27" s="240"/>
    </row>
    <row r="28" spans="1:41" s="193" customFormat="1" ht="16.5" customHeight="1">
      <c r="B28" s="194"/>
      <c r="C28" s="194"/>
      <c r="D28" s="195"/>
      <c r="E28" s="195"/>
      <c r="F28" s="195"/>
      <c r="G28" s="234"/>
      <c r="H28" s="239"/>
      <c r="I28" s="240"/>
      <c r="J28" s="240"/>
      <c r="K28" s="240"/>
    </row>
    <row r="29" spans="1:41" s="193" customFormat="1" ht="16.5" customHeight="1">
      <c r="B29" s="194"/>
      <c r="C29" s="196"/>
      <c r="D29" s="195"/>
      <c r="E29" s="195"/>
      <c r="F29" s="195"/>
    </row>
    <row r="30" spans="1:41" s="193" customFormat="1">
      <c r="B30" s="194"/>
      <c r="C30" s="194"/>
      <c r="D30" s="197"/>
      <c r="E30" s="197"/>
      <c r="F30" s="197"/>
    </row>
    <row r="31" spans="1:41" s="198" customFormat="1" ht="36" customHeight="1">
      <c r="B31" s="264"/>
      <c r="C31" s="264"/>
      <c r="D31" s="199"/>
      <c r="E31" s="199"/>
      <c r="F31" s="199"/>
    </row>
    <row r="32" spans="1:41" s="193" customFormat="1" ht="16.5" customHeight="1">
      <c r="B32" s="194"/>
      <c r="C32" s="194"/>
      <c r="D32" s="200"/>
      <c r="E32" s="200"/>
      <c r="F32" s="200"/>
    </row>
    <row r="33" spans="2:30" s="193" customFormat="1" ht="16.5" customHeight="1">
      <c r="B33" s="201"/>
      <c r="C33" s="194"/>
      <c r="D33" s="202"/>
      <c r="E33" s="202"/>
      <c r="F33" s="202"/>
    </row>
    <row r="34" spans="2:30" s="193" customFormat="1" ht="16.5" customHeight="1">
      <c r="B34" s="194"/>
      <c r="C34" s="194"/>
      <c r="D34" s="200"/>
      <c r="E34" s="200"/>
      <c r="F34" s="200"/>
    </row>
    <row r="35" spans="2:30" s="193" customFormat="1" ht="16.5" customHeight="1">
      <c r="B35" s="203"/>
      <c r="C35" s="203"/>
      <c r="D35" s="195"/>
      <c r="E35" s="195"/>
      <c r="F35" s="195"/>
    </row>
    <row r="36" spans="2:30" s="193" customFormat="1" ht="16.5" customHeight="1">
      <c r="B36" s="203"/>
      <c r="C36" s="203"/>
      <c r="D36" s="204"/>
      <c r="E36" s="204"/>
      <c r="F36" s="204"/>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row>
    <row r="37" spans="2:30" s="193" customFormat="1" ht="16.5" customHeight="1">
      <c r="B37" s="203"/>
      <c r="C37" s="203"/>
      <c r="D37" s="195"/>
      <c r="E37" s="195"/>
      <c r="F37" s="195"/>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row>
    <row r="38" spans="2:30" s="193" customFormat="1" ht="16.5" customHeight="1">
      <c r="B38" s="203"/>
      <c r="C38" s="203"/>
      <c r="D38" s="195"/>
      <c r="E38" s="195"/>
      <c r="F38" s="195"/>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row>
    <row r="39" spans="2:30" s="193" customFormat="1" ht="16.5" customHeight="1">
      <c r="B39" s="203"/>
      <c r="C39" s="203"/>
      <c r="D39" s="195"/>
      <c r="E39" s="195"/>
      <c r="F39" s="195"/>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row>
    <row r="40" spans="2:30" s="193" customFormat="1" ht="16.5" customHeight="1">
      <c r="B40" s="203"/>
      <c r="C40" s="203"/>
      <c r="D40" s="195"/>
      <c r="E40" s="195"/>
      <c r="F40" s="195"/>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row>
    <row r="41" spans="2:30" s="193" customFormat="1" ht="16.5" customHeight="1">
      <c r="B41" s="203"/>
      <c r="C41" s="203"/>
      <c r="D41" s="195"/>
      <c r="E41" s="195"/>
      <c r="F41" s="195"/>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row>
    <row r="42" spans="2:30" s="193" customFormat="1" ht="16.5" customHeight="1">
      <c r="B42" s="203"/>
      <c r="C42" s="203"/>
      <c r="D42" s="195"/>
      <c r="E42" s="195"/>
      <c r="F42" s="195"/>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row>
    <row r="43" spans="2:30" s="193" customFormat="1" ht="16.5" customHeight="1">
      <c r="B43" s="203"/>
      <c r="C43" s="203"/>
      <c r="D43" s="195"/>
      <c r="E43" s="195"/>
      <c r="F43" s="195"/>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row>
    <row r="44" spans="2:30" s="193" customFormat="1" ht="16.5" customHeight="1">
      <c r="B44" s="203"/>
      <c r="C44" s="203"/>
      <c r="D44" s="195"/>
      <c r="E44" s="195"/>
      <c r="F44" s="195"/>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row>
    <row r="45" spans="2:30" s="193" customFormat="1" ht="16.5" customHeight="1">
      <c r="B45" s="203"/>
      <c r="C45" s="203"/>
      <c r="D45" s="195"/>
      <c r="E45" s="195"/>
      <c r="F45" s="195"/>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row>
    <row r="46" spans="2:30" s="193" customFormat="1" ht="16.5" customHeight="1">
      <c r="B46" s="203"/>
      <c r="C46" s="203"/>
      <c r="D46" s="195"/>
      <c r="E46" s="195"/>
      <c r="F46" s="195"/>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row>
    <row r="47" spans="2:30" s="193" customFormat="1" ht="16.5" customHeight="1">
      <c r="B47" s="203"/>
      <c r="C47" s="203"/>
      <c r="D47" s="195"/>
      <c r="E47" s="195"/>
      <c r="F47" s="195"/>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row>
    <row r="48" spans="2:30" s="193" customFormat="1" ht="16.5" customHeight="1">
      <c r="B48" s="203"/>
      <c r="C48" s="203"/>
      <c r="D48" s="195"/>
      <c r="E48" s="195"/>
      <c r="F48" s="195"/>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row>
    <row r="49" spans="1:30" s="193" customFormat="1" ht="16.5" customHeight="1">
      <c r="B49" s="203"/>
      <c r="C49" s="203"/>
      <c r="D49" s="195"/>
      <c r="E49" s="195"/>
      <c r="F49" s="195"/>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row>
    <row r="50" spans="1:30" s="193" customFormat="1" ht="16.5" customHeight="1">
      <c r="B50" s="203"/>
      <c r="C50" s="203"/>
      <c r="D50" s="195"/>
      <c r="E50" s="195"/>
      <c r="F50" s="195"/>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row>
    <row r="51" spans="1:30" s="193" customFormat="1" ht="16.5" customHeight="1">
      <c r="B51" s="203"/>
      <c r="C51" s="203"/>
      <c r="D51" s="195"/>
      <c r="E51" s="195"/>
      <c r="F51" s="195"/>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row>
    <row r="52" spans="1:30" s="193" customFormat="1" ht="16.5" customHeight="1">
      <c r="B52" s="203"/>
      <c r="C52" s="203"/>
      <c r="D52" s="195"/>
      <c r="E52" s="195"/>
      <c r="F52" s="195"/>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row>
    <row r="53" spans="1:30" s="193" customFormat="1" ht="16.5" customHeight="1">
      <c r="B53" s="203"/>
      <c r="C53" s="203"/>
      <c r="D53" s="195"/>
      <c r="E53" s="195"/>
      <c r="F53" s="195"/>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row>
    <row r="54" spans="1:30" s="193" customFormat="1" ht="16.5" customHeight="1">
      <c r="B54" s="203"/>
      <c r="C54" s="203"/>
      <c r="D54" s="195"/>
      <c r="E54" s="195"/>
      <c r="F54" s="195"/>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row>
    <row r="55" spans="1:30" s="193" customFormat="1" ht="16.5" customHeight="1">
      <c r="B55" s="205"/>
      <c r="C55" s="203"/>
      <c r="D55" s="195"/>
      <c r="E55" s="195"/>
      <c r="F55" s="195"/>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row>
    <row r="56" spans="1:30" s="193" customFormat="1" ht="16.5" customHeight="1">
      <c r="B56" s="205"/>
      <c r="C56" s="203"/>
      <c r="D56" s="195"/>
      <c r="E56" s="195"/>
      <c r="F56" s="195"/>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row>
    <row r="57" spans="1:30" s="193" customFormat="1" ht="16.5" customHeight="1">
      <c r="B57" s="205"/>
      <c r="C57" s="203"/>
      <c r="D57" s="195"/>
      <c r="E57" s="195"/>
      <c r="F57" s="195"/>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row>
    <row r="58" spans="1:30" s="193" customFormat="1" ht="16.5" customHeight="1">
      <c r="B58" s="205"/>
      <c r="C58" s="203"/>
      <c r="D58" s="195"/>
      <c r="E58" s="195"/>
      <c r="F58" s="195"/>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row>
    <row r="59" spans="1:30" s="193" customFormat="1" ht="16.5" customHeight="1">
      <c r="B59" s="206"/>
      <c r="C59" s="206"/>
      <c r="D59" s="195"/>
      <c r="E59" s="195"/>
      <c r="F59" s="195"/>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row>
    <row r="60" spans="1:30" s="193" customFormat="1" ht="16.5" customHeight="1">
      <c r="B60" s="206"/>
      <c r="C60" s="206"/>
      <c r="D60" s="195"/>
      <c r="E60" s="195"/>
      <c r="F60" s="195"/>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row>
    <row r="61" spans="1:30" s="193" customFormat="1" ht="10.5" customHeight="1">
      <c r="B61" s="206"/>
      <c r="C61" s="206"/>
      <c r="D61" s="195"/>
      <c r="E61" s="195"/>
      <c r="F61" s="195"/>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row>
    <row r="62" spans="1:30" s="193" customFormat="1" ht="16.5" customHeight="1">
      <c r="B62" s="206"/>
      <c r="C62" s="206"/>
      <c r="D62" s="195"/>
      <c r="E62" s="195"/>
      <c r="F62" s="195"/>
    </row>
    <row r="63" spans="1:30" s="193" customFormat="1" ht="16.5" customHeight="1">
      <c r="B63" s="203"/>
      <c r="C63" s="203"/>
      <c r="D63" s="207"/>
      <c r="E63" s="207"/>
      <c r="F63" s="207"/>
    </row>
    <row r="64" spans="1:30" s="203" customFormat="1" ht="16.5" customHeight="1">
      <c r="A64" s="193"/>
      <c r="B64" s="206"/>
      <c r="C64" s="206"/>
      <c r="D64" s="195"/>
      <c r="E64" s="195"/>
      <c r="F64" s="195"/>
    </row>
    <row r="65" spans="1:11" s="193" customFormat="1" ht="16.5" hidden="1" customHeight="1">
      <c r="A65" s="203"/>
      <c r="B65" s="206"/>
      <c r="C65" s="206"/>
      <c r="D65" s="195"/>
      <c r="E65" s="195"/>
      <c r="F65" s="195"/>
    </row>
    <row r="66" spans="1:11" s="193" customFormat="1" ht="10.5" customHeight="1">
      <c r="B66" s="206"/>
      <c r="C66" s="206"/>
      <c r="D66" s="195"/>
      <c r="E66" s="195"/>
      <c r="F66" s="195"/>
    </row>
    <row r="67" spans="1:11" s="193" customFormat="1" ht="16.5" customHeight="1">
      <c r="B67" s="206"/>
      <c r="C67" s="206"/>
      <c r="D67" s="195"/>
      <c r="E67" s="195"/>
      <c r="F67" s="195"/>
    </row>
    <row r="68" spans="1:11" s="193" customFormat="1" ht="16.5" customHeight="1">
      <c r="B68" s="203"/>
      <c r="C68" s="203"/>
      <c r="D68" s="207"/>
      <c r="E68" s="207"/>
      <c r="F68" s="207"/>
    </row>
    <row r="69" spans="1:11" s="203" customFormat="1" ht="16.5" customHeight="1">
      <c r="A69" s="193"/>
      <c r="B69" s="206"/>
      <c r="C69" s="206"/>
      <c r="D69" s="195"/>
      <c r="E69" s="195"/>
      <c r="F69" s="195"/>
    </row>
    <row r="70" spans="1:11" s="193" customFormat="1" ht="10.5" customHeight="1">
      <c r="A70" s="203"/>
      <c r="B70" s="206"/>
      <c r="C70" s="206"/>
      <c r="D70" s="195"/>
      <c r="E70" s="195"/>
      <c r="F70" s="195"/>
    </row>
    <row r="71" spans="1:11" s="193" customFormat="1" ht="16.5" customHeight="1">
      <c r="B71" s="206"/>
      <c r="C71" s="206"/>
      <c r="D71" s="195"/>
      <c r="E71" s="195"/>
      <c r="F71" s="195"/>
    </row>
    <row r="72" spans="1:11" s="193" customFormat="1" ht="16.5" customHeight="1">
      <c r="B72" s="203"/>
      <c r="C72" s="203"/>
      <c r="D72" s="207"/>
      <c r="E72" s="207"/>
      <c r="F72" s="207"/>
    </row>
    <row r="73" spans="1:11" s="203" customFormat="1" ht="16.5" customHeight="1">
      <c r="A73" s="193"/>
      <c r="B73" s="194"/>
      <c r="C73" s="194"/>
      <c r="D73" s="197"/>
      <c r="E73" s="197"/>
      <c r="F73" s="197"/>
    </row>
    <row r="74" spans="1:11" s="193" customFormat="1" ht="16.5" customHeight="1">
      <c r="A74" s="203"/>
      <c r="B74" s="194"/>
      <c r="C74" s="194"/>
      <c r="D74" s="197"/>
      <c r="E74" s="197"/>
      <c r="F74" s="197"/>
      <c r="G74" s="242"/>
      <c r="H74" s="239"/>
      <c r="I74" s="240"/>
      <c r="J74" s="240"/>
      <c r="K74" s="240"/>
    </row>
    <row r="75" spans="1:11" s="193" customFormat="1" ht="16.5" customHeight="1">
      <c r="B75" s="194"/>
      <c r="C75" s="194"/>
      <c r="D75" s="197"/>
      <c r="E75" s="197"/>
      <c r="F75" s="197"/>
      <c r="G75" s="242"/>
      <c r="H75" s="239"/>
      <c r="I75" s="240"/>
      <c r="J75" s="240"/>
      <c r="K75" s="240"/>
    </row>
    <row r="76" spans="1:11" s="193" customFormat="1" ht="16.5" customHeight="1">
      <c r="B76" s="194"/>
      <c r="C76" s="194"/>
      <c r="D76" s="197"/>
      <c r="E76" s="197"/>
      <c r="F76" s="197"/>
      <c r="G76" s="242"/>
      <c r="H76" s="239"/>
      <c r="I76" s="240"/>
      <c r="J76" s="240"/>
      <c r="K76" s="240"/>
    </row>
    <row r="77" spans="1:11" s="193" customFormat="1" ht="16.5" customHeight="1">
      <c r="B77" s="194"/>
      <c r="C77" s="194"/>
      <c r="D77" s="197"/>
      <c r="E77" s="197"/>
      <c r="F77" s="197"/>
      <c r="G77" s="242"/>
      <c r="H77" s="239"/>
      <c r="I77" s="240"/>
      <c r="J77" s="240"/>
      <c r="K77" s="240"/>
    </row>
    <row r="78" spans="1:11" s="193" customFormat="1" ht="16.5" customHeight="1">
      <c r="B78" s="194"/>
      <c r="C78" s="194"/>
      <c r="D78" s="197"/>
      <c r="E78" s="197"/>
      <c r="F78" s="197"/>
      <c r="G78" s="242"/>
      <c r="H78" s="239"/>
      <c r="I78" s="240"/>
      <c r="J78" s="240"/>
      <c r="K78" s="240"/>
    </row>
    <row r="79" spans="1:11" s="193" customFormat="1" ht="16.5" customHeight="1">
      <c r="B79" s="194"/>
      <c r="C79" s="194"/>
      <c r="D79" s="197"/>
      <c r="E79" s="197"/>
      <c r="F79" s="197"/>
      <c r="G79" s="242"/>
      <c r="H79" s="239"/>
      <c r="I79" s="240"/>
      <c r="J79" s="240"/>
      <c r="K79" s="240"/>
    </row>
    <row r="80" spans="1:11" s="193" customFormat="1" ht="16.5" customHeight="1">
      <c r="B80" s="194"/>
      <c r="C80" s="194"/>
      <c r="D80" s="197"/>
      <c r="E80" s="197"/>
      <c r="F80" s="197"/>
      <c r="G80" s="242"/>
      <c r="H80" s="239"/>
      <c r="I80" s="240"/>
      <c r="J80" s="240"/>
      <c r="K80" s="240"/>
    </row>
    <row r="81" spans="2:11" s="193" customFormat="1" ht="16.5" customHeight="1">
      <c r="B81" s="194"/>
      <c r="C81" s="194"/>
      <c r="D81" s="197"/>
      <c r="E81" s="197"/>
      <c r="F81" s="197"/>
      <c r="G81" s="242"/>
      <c r="H81" s="239"/>
      <c r="I81" s="240"/>
      <c r="J81" s="240"/>
      <c r="K81" s="240"/>
    </row>
    <row r="82" spans="2:11" s="193" customFormat="1" ht="16.5" customHeight="1">
      <c r="B82" s="194"/>
      <c r="C82" s="194"/>
      <c r="D82" s="197"/>
      <c r="E82" s="197"/>
      <c r="F82" s="197"/>
      <c r="G82" s="242"/>
      <c r="H82" s="239"/>
      <c r="I82" s="240"/>
      <c r="J82" s="240"/>
      <c r="K82" s="240"/>
    </row>
    <row r="83" spans="2:11" s="193" customFormat="1" ht="16.5" customHeight="1">
      <c r="B83" s="194"/>
      <c r="C83" s="194"/>
      <c r="D83" s="197"/>
      <c r="E83" s="197"/>
      <c r="F83" s="197"/>
      <c r="G83" s="242"/>
      <c r="H83" s="239"/>
      <c r="I83" s="240"/>
      <c r="J83" s="240"/>
      <c r="K83" s="240"/>
    </row>
    <row r="84" spans="2:11" s="193" customFormat="1" ht="16.5" customHeight="1">
      <c r="B84" s="194"/>
      <c r="C84" s="194"/>
      <c r="D84" s="197"/>
      <c r="E84" s="197"/>
      <c r="F84" s="197"/>
      <c r="G84" s="242"/>
      <c r="H84" s="239"/>
      <c r="I84" s="240"/>
      <c r="J84" s="240"/>
      <c r="K84" s="240"/>
    </row>
    <row r="85" spans="2:11" s="193" customFormat="1" ht="16.5" customHeight="1">
      <c r="B85" s="194"/>
      <c r="C85" s="194"/>
      <c r="D85" s="197"/>
      <c r="E85" s="197"/>
      <c r="F85" s="197"/>
      <c r="G85" s="242"/>
      <c r="H85" s="239"/>
      <c r="I85" s="240"/>
      <c r="J85" s="240"/>
      <c r="K85" s="240"/>
    </row>
    <row r="86" spans="2:11" s="193" customFormat="1" ht="16.5" customHeight="1">
      <c r="B86" s="194"/>
      <c r="C86" s="194"/>
      <c r="D86" s="197"/>
      <c r="E86" s="197"/>
      <c r="F86" s="197"/>
      <c r="G86" s="242"/>
      <c r="H86" s="239"/>
      <c r="I86" s="240"/>
      <c r="J86" s="240"/>
      <c r="K86" s="240"/>
    </row>
    <row r="87" spans="2:11" s="193" customFormat="1" ht="16.5" customHeight="1">
      <c r="B87" s="194"/>
      <c r="C87" s="194"/>
      <c r="D87" s="197"/>
      <c r="E87" s="197"/>
      <c r="F87" s="197"/>
      <c r="G87" s="242"/>
      <c r="H87" s="239"/>
      <c r="I87" s="240"/>
      <c r="J87" s="240"/>
      <c r="K87" s="240"/>
    </row>
    <row r="88" spans="2:11" s="193" customFormat="1" ht="16.5" customHeight="1">
      <c r="B88" s="194"/>
      <c r="C88" s="194"/>
      <c r="D88" s="197"/>
      <c r="E88" s="197"/>
      <c r="F88" s="197"/>
      <c r="G88" s="242"/>
      <c r="H88" s="239"/>
      <c r="I88" s="240"/>
      <c r="J88" s="240"/>
      <c r="K88" s="240"/>
    </row>
    <row r="89" spans="2:11" s="193" customFormat="1" ht="16.5" customHeight="1">
      <c r="B89" s="194"/>
      <c r="C89" s="194"/>
      <c r="D89" s="197"/>
      <c r="E89" s="197"/>
      <c r="F89" s="197"/>
      <c r="G89" s="242"/>
      <c r="H89" s="239"/>
      <c r="I89" s="240"/>
      <c r="J89" s="240"/>
      <c r="K89" s="240"/>
    </row>
    <row r="90" spans="2:11" s="193" customFormat="1" ht="16.5" customHeight="1">
      <c r="B90" s="194"/>
      <c r="C90" s="194"/>
      <c r="D90" s="197"/>
      <c r="E90" s="197"/>
      <c r="F90" s="197"/>
      <c r="G90" s="242"/>
      <c r="H90" s="239"/>
      <c r="I90" s="240"/>
      <c r="J90" s="240"/>
      <c r="K90" s="240"/>
    </row>
    <row r="91" spans="2:11" s="193" customFormat="1" ht="16.5" customHeight="1">
      <c r="B91" s="194"/>
      <c r="C91" s="194"/>
      <c r="D91" s="197"/>
      <c r="E91" s="197"/>
      <c r="F91" s="197"/>
      <c r="G91" s="242"/>
      <c r="H91" s="239"/>
      <c r="I91" s="240"/>
      <c r="J91" s="240"/>
      <c r="K91" s="240"/>
    </row>
    <row r="92" spans="2:11" s="193" customFormat="1" ht="16.5" customHeight="1">
      <c r="B92" s="194"/>
      <c r="C92" s="194"/>
      <c r="D92" s="197"/>
      <c r="E92" s="197"/>
      <c r="F92" s="197"/>
      <c r="G92" s="242"/>
      <c r="H92" s="239"/>
      <c r="I92" s="240"/>
      <c r="J92" s="240"/>
      <c r="K92" s="240"/>
    </row>
    <row r="93" spans="2:11" s="193" customFormat="1" ht="16.5" customHeight="1">
      <c r="B93" s="194"/>
      <c r="C93" s="194"/>
      <c r="D93" s="197"/>
      <c r="E93" s="197"/>
      <c r="F93" s="197"/>
      <c r="G93" s="242"/>
      <c r="H93" s="239"/>
      <c r="I93" s="240"/>
      <c r="J93" s="240"/>
      <c r="K93" s="240"/>
    </row>
    <row r="94" spans="2:11" s="193" customFormat="1" ht="16.5" customHeight="1">
      <c r="B94" s="194"/>
      <c r="C94" s="194"/>
      <c r="D94" s="197"/>
      <c r="E94" s="197"/>
      <c r="F94" s="197"/>
      <c r="G94" s="242"/>
      <c r="H94" s="239"/>
      <c r="I94" s="240"/>
      <c r="J94" s="240"/>
      <c r="K94" s="240"/>
    </row>
    <row r="95" spans="2:11" s="193" customFormat="1" ht="16.5" customHeight="1">
      <c r="B95" s="194"/>
      <c r="C95" s="194"/>
      <c r="D95" s="197"/>
      <c r="E95" s="197"/>
      <c r="F95" s="197"/>
      <c r="G95" s="242"/>
      <c r="H95" s="239"/>
      <c r="I95" s="240"/>
      <c r="J95" s="240"/>
      <c r="K95" s="240"/>
    </row>
    <row r="96" spans="2:11" s="193" customFormat="1" ht="16.5" customHeight="1">
      <c r="B96" s="194"/>
      <c r="C96" s="194"/>
      <c r="D96" s="197"/>
      <c r="E96" s="197"/>
      <c r="F96" s="197"/>
      <c r="G96" s="242"/>
      <c r="H96" s="239"/>
      <c r="I96" s="240"/>
      <c r="J96" s="240"/>
      <c r="K96" s="240"/>
    </row>
    <row r="97" spans="2:11" s="193" customFormat="1" ht="16.5" customHeight="1">
      <c r="B97" s="194"/>
      <c r="C97" s="194"/>
      <c r="D97" s="197"/>
      <c r="E97" s="197"/>
      <c r="F97" s="197"/>
      <c r="G97" s="242"/>
      <c r="H97" s="239"/>
      <c r="I97" s="240"/>
      <c r="J97" s="240"/>
      <c r="K97" s="240"/>
    </row>
    <row r="98" spans="2:11" s="193" customFormat="1" ht="16.5" customHeight="1">
      <c r="B98" s="194"/>
      <c r="C98" s="194"/>
      <c r="D98" s="197"/>
      <c r="E98" s="197"/>
      <c r="F98" s="197"/>
      <c r="G98" s="242"/>
      <c r="H98" s="239"/>
      <c r="I98" s="240"/>
      <c r="J98" s="240"/>
      <c r="K98" s="240"/>
    </row>
    <row r="99" spans="2:11" s="193" customFormat="1" ht="16.5" customHeight="1">
      <c r="B99" s="194"/>
      <c r="C99" s="194"/>
      <c r="D99" s="197"/>
      <c r="E99" s="197"/>
      <c r="F99" s="197"/>
      <c r="G99" s="242"/>
      <c r="H99" s="239"/>
      <c r="I99" s="240"/>
      <c r="J99" s="240"/>
      <c r="K99" s="240"/>
    </row>
    <row r="100" spans="2:11" s="193" customFormat="1" ht="16.5" customHeight="1">
      <c r="B100" s="194"/>
      <c r="C100" s="194"/>
      <c r="D100" s="197"/>
      <c r="E100" s="197"/>
      <c r="F100" s="197"/>
      <c r="G100" s="242"/>
      <c r="H100" s="239"/>
      <c r="I100" s="240"/>
      <c r="J100" s="240"/>
      <c r="K100" s="240"/>
    </row>
    <row r="101" spans="2:11" s="193" customFormat="1" ht="16.5" customHeight="1">
      <c r="B101" s="194"/>
      <c r="C101" s="194"/>
      <c r="D101" s="197"/>
      <c r="E101" s="197"/>
      <c r="F101" s="197"/>
      <c r="G101" s="242"/>
      <c r="H101" s="239"/>
      <c r="I101" s="240"/>
      <c r="J101" s="240"/>
      <c r="K101" s="240"/>
    </row>
    <row r="102" spans="2:11" s="193" customFormat="1" ht="16.5" customHeight="1">
      <c r="B102" s="194"/>
      <c r="C102" s="194"/>
      <c r="D102" s="197"/>
      <c r="E102" s="197"/>
      <c r="F102" s="197"/>
      <c r="G102" s="242"/>
      <c r="H102" s="239"/>
      <c r="I102" s="240"/>
      <c r="J102" s="240"/>
      <c r="K102" s="240"/>
    </row>
    <row r="103" spans="2:11" s="193" customFormat="1" ht="16.5" customHeight="1">
      <c r="B103" s="194"/>
      <c r="C103" s="194"/>
      <c r="D103" s="197"/>
      <c r="E103" s="197"/>
      <c r="F103" s="197"/>
      <c r="G103" s="242"/>
      <c r="H103" s="239"/>
      <c r="I103" s="240"/>
      <c r="J103" s="240"/>
      <c r="K103" s="240"/>
    </row>
    <row r="104" spans="2:11" s="193" customFormat="1" ht="16.5" customHeight="1">
      <c r="B104" s="194"/>
      <c r="C104" s="194"/>
      <c r="D104" s="197"/>
      <c r="E104" s="197"/>
      <c r="F104" s="197"/>
      <c r="G104" s="242"/>
      <c r="H104" s="239"/>
      <c r="I104" s="240"/>
      <c r="J104" s="240"/>
      <c r="K104" s="240"/>
    </row>
    <row r="105" spans="2:11" ht="16.5" customHeight="1"/>
    <row r="106" spans="2:11" ht="16.5" customHeight="1"/>
    <row r="107" spans="2:11" ht="16.5" customHeight="1"/>
    <row r="108" spans="2:11" ht="16.5" customHeight="1"/>
    <row r="109" spans="2:11" ht="16.5" customHeight="1"/>
    <row r="110" spans="2:11" ht="16.5" customHeight="1"/>
    <row r="111" spans="2:11" ht="16.5" customHeight="1"/>
  </sheetData>
  <mergeCells count="2">
    <mergeCell ref="B3:C3"/>
    <mergeCell ref="B31:C31"/>
  </mergeCells>
  <conditionalFormatting sqref="D35:F58 D7:F18">
    <cfRule type="cellIs" dxfId="0" priority="1" stopIfTrue="1" operator="greaterThan">
      <formula>0</formula>
    </cfRule>
  </conditionalFormatting>
  <printOptions horizontalCentered="1" gridLines="1"/>
  <pageMargins left="0.28999999999999998" right="0.23" top="0.91" bottom="0.21" header="0.5" footer="0.26"/>
  <pageSetup scale="71" orientation="landscape"/>
  <headerFooter alignWithMargins="0">
    <oddHeader>&amp;LDPR Construction, Inc.
Job No.: 03-29529-00&amp;C&amp;"Arial,Bold"&amp;14TSRI MBB Modernization Project
 GC/ Labor Projection&amp;R&amp;T &amp;D</oddHeader>
  </headerFooter>
  <colBreaks count="1" manualBreakCount="1">
    <brk id="6" max="38"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84"/>
  <sheetViews>
    <sheetView view="pageBreakPreview" topLeftCell="A54" zoomScale="115" zoomScaleNormal="125" zoomScaleSheetLayoutView="115" workbookViewId="0" xr3:uid="{842E5F09-E766-5B8D-85AF-A39847EA96FD}">
      <selection activeCell="J63" sqref="J63"/>
    </sheetView>
  </sheetViews>
  <sheetFormatPr defaultColWidth="8.85546875" defaultRowHeight="13.9"/>
  <cols>
    <col min="1" max="1" width="5.28515625" style="18" customWidth="1"/>
    <col min="2" max="2" width="3.42578125" style="18" customWidth="1"/>
    <col min="3" max="3" width="7" style="18" customWidth="1"/>
    <col min="4" max="4" width="36.42578125" style="18" customWidth="1"/>
    <col min="5" max="5" width="1.28515625" style="18" customWidth="1"/>
    <col min="6" max="6" width="8.7109375" style="19" customWidth="1"/>
    <col min="7" max="7" width="7.28515625" style="18" customWidth="1"/>
    <col min="8" max="8" width="10.85546875" style="18" bestFit="1" customWidth="1"/>
    <col min="9" max="9" width="10.28515625" style="18" bestFit="1" customWidth="1"/>
    <col min="10" max="10" width="11" style="18" bestFit="1" customWidth="1"/>
    <col min="11" max="11" width="6.42578125" style="18" customWidth="1"/>
    <col min="12" max="12" width="6.42578125" style="18" hidden="1" customWidth="1"/>
    <col min="13" max="13" width="14.28515625" style="19" bestFit="1" customWidth="1"/>
    <col min="14" max="14" width="24.42578125" style="20" customWidth="1"/>
    <col min="15" max="15" width="14.28515625" style="18" bestFit="1" customWidth="1"/>
    <col min="16" max="16" width="8.85546875" style="18"/>
    <col min="17" max="17" width="33.42578125" style="18" customWidth="1"/>
    <col min="18" max="18" width="12.85546875" style="21" customWidth="1"/>
    <col min="19" max="20" width="14.28515625" style="21" customWidth="1"/>
    <col min="21" max="23" width="14.28515625" style="18" customWidth="1"/>
    <col min="24" max="16384" width="8.85546875" style="18"/>
  </cols>
  <sheetData>
    <row r="1" spans="2:23" ht="28.5" customHeight="1"/>
    <row r="2" spans="2:23" s="28" customFormat="1" ht="18.600000000000001">
      <c r="B2" s="22"/>
      <c r="C2" s="23"/>
      <c r="D2" s="23"/>
      <c r="E2" s="23"/>
      <c r="F2" s="24"/>
      <c r="G2" s="25" t="str">
        <f>D7</f>
        <v>SenSys Diagnostics</v>
      </c>
      <c r="H2" s="26"/>
      <c r="I2" s="24"/>
      <c r="J2" s="24"/>
      <c r="K2" s="24"/>
      <c r="L2" s="24"/>
      <c r="M2" s="24"/>
      <c r="N2" s="27"/>
      <c r="R2" s="29"/>
      <c r="S2" s="29"/>
      <c r="T2" s="29"/>
    </row>
    <row r="3" spans="2:23" s="28" customFormat="1" ht="15">
      <c r="B3" s="22"/>
      <c r="C3" s="23"/>
      <c r="D3" s="23"/>
      <c r="E3" s="23"/>
      <c r="F3" s="24"/>
      <c r="G3" s="131">
        <f>D8</f>
        <v>0</v>
      </c>
      <c r="H3" s="26"/>
      <c r="I3" s="24"/>
      <c r="J3" s="24"/>
      <c r="K3" s="24"/>
      <c r="L3" s="24"/>
      <c r="M3" s="24"/>
      <c r="N3" s="27"/>
      <c r="R3" s="29"/>
      <c r="S3" s="29"/>
      <c r="T3" s="29"/>
    </row>
    <row r="4" spans="2:23" s="28" customFormat="1" ht="15">
      <c r="B4" s="22"/>
      <c r="C4" s="23"/>
      <c r="D4" s="23"/>
      <c r="E4" s="23"/>
      <c r="F4" s="24"/>
      <c r="G4" s="131"/>
      <c r="H4" s="26"/>
      <c r="I4" s="24"/>
      <c r="J4" s="24"/>
      <c r="K4" s="24"/>
      <c r="L4" s="24"/>
      <c r="M4" s="24"/>
      <c r="N4" s="27"/>
      <c r="R4" s="29"/>
      <c r="S4" s="29"/>
      <c r="T4" s="29"/>
    </row>
    <row r="5" spans="2:23" s="28" customFormat="1" ht="15">
      <c r="B5" s="22"/>
      <c r="C5" s="23"/>
      <c r="D5" s="23"/>
      <c r="E5" s="23"/>
      <c r="F5" s="24"/>
      <c r="G5" s="131" t="s">
        <v>31</v>
      </c>
      <c r="H5" s="26"/>
      <c r="I5" s="24"/>
      <c r="J5" s="24"/>
      <c r="K5" s="24"/>
      <c r="L5" s="24"/>
      <c r="M5" s="24"/>
      <c r="N5" s="27"/>
      <c r="R5" s="29"/>
      <c r="S5" s="29"/>
      <c r="T5" s="29"/>
    </row>
    <row r="6" spans="2:23" ht="16.149999999999999">
      <c r="B6" s="265"/>
      <c r="C6" s="265"/>
      <c r="D6" s="265"/>
      <c r="E6" s="265"/>
      <c r="F6" s="265"/>
      <c r="G6" s="265"/>
      <c r="H6" s="265"/>
      <c r="I6" s="265"/>
      <c r="J6" s="265"/>
      <c r="K6" s="265"/>
      <c r="L6" s="265"/>
      <c r="M6" s="265"/>
      <c r="N6" s="265"/>
    </row>
    <row r="7" spans="2:23">
      <c r="B7" s="31" t="s">
        <v>32</v>
      </c>
      <c r="C7" s="32"/>
      <c r="D7" s="133" t="s">
        <v>33</v>
      </c>
      <c r="E7" s="32"/>
      <c r="F7" s="33"/>
      <c r="G7" s="34"/>
      <c r="H7" s="35"/>
      <c r="I7" s="33"/>
      <c r="J7" s="33"/>
      <c r="K7" s="33"/>
      <c r="L7" s="33"/>
      <c r="M7" s="36" t="s">
        <v>34</v>
      </c>
      <c r="N7" s="37" t="s">
        <v>35</v>
      </c>
    </row>
    <row r="8" spans="2:23">
      <c r="B8" s="31" t="s">
        <v>36</v>
      </c>
      <c r="C8" s="32"/>
      <c r="D8" s="132"/>
      <c r="E8" s="32"/>
      <c r="F8" s="33"/>
      <c r="G8" s="34" t="s">
        <v>37</v>
      </c>
      <c r="H8" s="38" t="s">
        <v>38</v>
      </c>
      <c r="I8" s="33"/>
      <c r="J8" s="33"/>
      <c r="K8" s="33"/>
      <c r="L8" s="33"/>
      <c r="M8" s="36" t="s">
        <v>39</v>
      </c>
      <c r="N8" s="37" t="s">
        <v>40</v>
      </c>
    </row>
    <row r="9" spans="2:23">
      <c r="B9" s="31" t="s">
        <v>41</v>
      </c>
      <c r="C9" s="32"/>
      <c r="D9" s="132" t="s">
        <v>42</v>
      </c>
      <c r="E9" s="32"/>
      <c r="F9" s="33" t="s">
        <v>43</v>
      </c>
      <c r="G9" s="134">
        <v>10</v>
      </c>
      <c r="H9" s="135">
        <f>G9*4.33</f>
        <v>43.3</v>
      </c>
      <c r="I9" s="33"/>
      <c r="J9" s="33"/>
      <c r="K9" s="33"/>
      <c r="L9" s="33"/>
      <c r="M9" s="36" t="s">
        <v>44</v>
      </c>
      <c r="N9" s="208"/>
      <c r="R9" s="39"/>
    </row>
    <row r="10" spans="2:23">
      <c r="B10" s="31" t="s">
        <v>45</v>
      </c>
      <c r="C10" s="32"/>
      <c r="D10" s="132" t="s">
        <v>42</v>
      </c>
      <c r="E10" s="32"/>
      <c r="F10" s="33"/>
      <c r="G10" s="34"/>
      <c r="H10" s="35"/>
      <c r="I10" s="33"/>
      <c r="J10" s="33"/>
      <c r="K10" s="33"/>
      <c r="L10" s="33"/>
      <c r="M10" s="36" t="s">
        <v>46</v>
      </c>
      <c r="N10" s="37"/>
      <c r="R10" s="39"/>
    </row>
    <row r="11" spans="2:23">
      <c r="B11" s="31"/>
      <c r="C11" s="32"/>
      <c r="D11" s="40"/>
      <c r="E11" s="32"/>
      <c r="F11" s="41"/>
      <c r="G11" s="42"/>
      <c r="H11" s="43"/>
      <c r="I11" s="41"/>
      <c r="J11" s="33"/>
      <c r="K11" s="33"/>
      <c r="L11" s="33"/>
      <c r="M11" s="36"/>
      <c r="N11" s="37"/>
    </row>
    <row r="12" spans="2:23" s="109" customFormat="1">
      <c r="B12" s="44" t="s">
        <v>47</v>
      </c>
      <c r="C12" s="266"/>
      <c r="D12" s="266"/>
      <c r="E12" s="45"/>
      <c r="F12" s="46"/>
      <c r="G12" s="212"/>
      <c r="H12" s="47"/>
      <c r="I12" s="46"/>
      <c r="J12" s="46"/>
      <c r="K12" s="46"/>
      <c r="L12" s="46"/>
      <c r="M12" s="46"/>
      <c r="N12" s="48"/>
      <c r="R12" s="110"/>
      <c r="S12" s="111"/>
      <c r="T12" s="111"/>
    </row>
    <row r="13" spans="2:23" s="109" customFormat="1">
      <c r="B13" s="44" t="s">
        <v>48</v>
      </c>
      <c r="C13" s="49" t="s">
        <v>49</v>
      </c>
      <c r="D13" s="212"/>
      <c r="E13" s="212"/>
      <c r="F13" s="50" t="s">
        <v>50</v>
      </c>
      <c r="G13" s="212" t="s">
        <v>51</v>
      </c>
      <c r="H13" s="51" t="s">
        <v>52</v>
      </c>
      <c r="I13" s="50" t="s">
        <v>53</v>
      </c>
      <c r="J13" s="50" t="s">
        <v>54</v>
      </c>
      <c r="K13" s="50" t="s">
        <v>55</v>
      </c>
      <c r="L13" s="50" t="s">
        <v>56</v>
      </c>
      <c r="M13" s="50" t="s">
        <v>57</v>
      </c>
      <c r="N13" s="52" t="s">
        <v>58</v>
      </c>
      <c r="R13" s="110"/>
      <c r="S13" s="267"/>
      <c r="T13" s="267"/>
    </row>
    <row r="14" spans="2:23" s="112" customFormat="1">
      <c r="B14" s="53"/>
      <c r="C14" s="54"/>
      <c r="D14" s="55"/>
      <c r="E14" s="55"/>
      <c r="F14" s="56"/>
      <c r="G14" s="55"/>
      <c r="H14" s="57"/>
      <c r="I14" s="56"/>
      <c r="J14" s="56"/>
      <c r="K14" s="56"/>
      <c r="L14" s="56"/>
      <c r="M14" s="56"/>
      <c r="N14" s="58"/>
      <c r="R14" s="113"/>
      <c r="S14" s="114"/>
      <c r="T14" s="114"/>
    </row>
    <row r="15" spans="2:23" s="116" customFormat="1">
      <c r="B15" s="59" t="s">
        <v>59</v>
      </c>
      <c r="C15" s="60" t="s">
        <v>60</v>
      </c>
      <c r="D15" s="60"/>
      <c r="E15" s="60"/>
      <c r="F15" s="97"/>
      <c r="G15" s="30"/>
      <c r="H15" s="115"/>
      <c r="I15" s="97"/>
      <c r="J15" s="97"/>
      <c r="K15" s="97"/>
      <c r="L15" s="97"/>
      <c r="M15" s="97"/>
      <c r="N15" s="27"/>
      <c r="R15" s="117"/>
      <c r="S15" s="117"/>
      <c r="T15" s="117"/>
      <c r="U15" s="117"/>
      <c r="V15" s="117"/>
      <c r="W15" s="117"/>
    </row>
    <row r="16" spans="2:23">
      <c r="B16" s="61"/>
      <c r="C16" s="62" t="s">
        <v>61</v>
      </c>
      <c r="D16" s="63"/>
      <c r="E16" s="63"/>
      <c r="F16" s="64"/>
      <c r="G16" s="65"/>
      <c r="H16" s="66"/>
      <c r="I16" s="64"/>
      <c r="J16" s="64"/>
      <c r="K16" s="64"/>
      <c r="L16" s="64"/>
      <c r="M16" s="64"/>
      <c r="N16" s="67"/>
      <c r="Q16" s="68"/>
      <c r="R16" s="69"/>
      <c r="S16" s="69"/>
      <c r="T16" s="69"/>
      <c r="U16" s="68"/>
    </row>
    <row r="17" spans="2:21">
      <c r="B17" s="61"/>
      <c r="C17" s="62"/>
      <c r="D17" s="63" t="s">
        <v>62</v>
      </c>
      <c r="E17" s="63"/>
      <c r="F17" s="64">
        <f>$H$9</f>
        <v>43.3</v>
      </c>
      <c r="G17" s="65" t="s">
        <v>63</v>
      </c>
      <c r="H17" s="73">
        <f>'[1]Hourly Rates'!B9*K17</f>
        <v>300</v>
      </c>
      <c r="I17" s="74">
        <f t="shared" ref="I17:I25" si="0">F17 * H17</f>
        <v>12990</v>
      </c>
      <c r="J17" s="64">
        <f t="shared" ref="J17:J25" si="1">I17</f>
        <v>12990</v>
      </c>
      <c r="K17" s="75">
        <v>2</v>
      </c>
      <c r="L17" s="75">
        <v>4</v>
      </c>
      <c r="M17" s="64"/>
      <c r="N17" s="70"/>
      <c r="Q17" s="68"/>
      <c r="R17" s="69"/>
      <c r="S17" s="69"/>
      <c r="T17" s="69"/>
      <c r="U17" s="68"/>
    </row>
    <row r="18" spans="2:21">
      <c r="B18" s="61"/>
      <c r="C18" s="62"/>
      <c r="D18" s="70" t="s">
        <v>64</v>
      </c>
      <c r="E18" s="63"/>
      <c r="F18" s="64">
        <f t="shared" ref="F18:F25" si="2">$H$9</f>
        <v>43.3</v>
      </c>
      <c r="G18" s="72" t="s">
        <v>63</v>
      </c>
      <c r="H18" s="73">
        <f>'[1]Hourly Rates'!B4*K18</f>
        <v>3680</v>
      </c>
      <c r="I18" s="74">
        <f t="shared" si="0"/>
        <v>159344</v>
      </c>
      <c r="J18" s="64">
        <f t="shared" si="1"/>
        <v>159344</v>
      </c>
      <c r="K18" s="75">
        <v>32</v>
      </c>
      <c r="L18" s="75">
        <f>K18*F18</f>
        <v>1385.6</v>
      </c>
      <c r="M18" s="64"/>
      <c r="N18" s="70"/>
      <c r="Q18" s="68"/>
      <c r="R18" s="69"/>
      <c r="S18" s="69"/>
      <c r="T18" s="69"/>
      <c r="U18" s="68"/>
    </row>
    <row r="19" spans="2:21">
      <c r="B19" s="61"/>
      <c r="C19" s="62"/>
      <c r="D19" s="70"/>
      <c r="E19" s="63"/>
      <c r="F19" s="64">
        <f t="shared" si="2"/>
        <v>43.3</v>
      </c>
      <c r="G19" s="72" t="s">
        <v>63</v>
      </c>
      <c r="H19" s="73"/>
      <c r="I19" s="74">
        <f t="shared" si="0"/>
        <v>0</v>
      </c>
      <c r="J19" s="64">
        <f t="shared" si="1"/>
        <v>0</v>
      </c>
      <c r="K19" s="75"/>
      <c r="L19" s="75">
        <f t="shared" ref="L19:L25" si="3">K19*F19</f>
        <v>0</v>
      </c>
      <c r="M19" s="64"/>
      <c r="N19" s="70"/>
      <c r="Q19" s="68"/>
      <c r="R19" s="69"/>
      <c r="S19" s="69"/>
      <c r="T19" s="69"/>
      <c r="U19" s="68"/>
    </row>
    <row r="20" spans="2:21" s="90" customFormat="1">
      <c r="B20" s="81"/>
      <c r="C20" s="82"/>
      <c r="D20" s="89"/>
      <c r="E20" s="84"/>
      <c r="F20" s="64">
        <f t="shared" si="2"/>
        <v>43.3</v>
      </c>
      <c r="G20" s="86" t="s">
        <v>63</v>
      </c>
      <c r="H20" s="87"/>
      <c r="I20" s="88">
        <f t="shared" si="0"/>
        <v>0</v>
      </c>
      <c r="J20" s="85">
        <f t="shared" si="1"/>
        <v>0</v>
      </c>
      <c r="K20" s="209"/>
      <c r="L20" s="209">
        <f t="shared" si="3"/>
        <v>0</v>
      </c>
      <c r="M20" s="85"/>
      <c r="N20" s="70"/>
      <c r="Q20" s="91"/>
      <c r="R20" s="92"/>
      <c r="S20" s="92"/>
      <c r="T20" s="92"/>
      <c r="U20" s="91"/>
    </row>
    <row r="21" spans="2:21">
      <c r="B21" s="61"/>
      <c r="C21" s="62"/>
      <c r="D21" s="70"/>
      <c r="E21" s="63"/>
      <c r="F21" s="64">
        <f t="shared" si="2"/>
        <v>43.3</v>
      </c>
      <c r="G21" s="72" t="s">
        <v>63</v>
      </c>
      <c r="H21" s="73"/>
      <c r="I21" s="74">
        <f>F21 * H21</f>
        <v>0</v>
      </c>
      <c r="J21" s="64">
        <f>I21</f>
        <v>0</v>
      </c>
      <c r="K21" s="75"/>
      <c r="L21" s="75">
        <f t="shared" si="3"/>
        <v>0</v>
      </c>
      <c r="M21" s="64"/>
      <c r="N21" s="70"/>
      <c r="Q21" s="68"/>
      <c r="R21" s="69"/>
      <c r="S21" s="69"/>
      <c r="T21" s="69"/>
      <c r="U21" s="68"/>
    </row>
    <row r="22" spans="2:21">
      <c r="B22" s="61"/>
      <c r="C22" s="62"/>
      <c r="D22" s="70"/>
      <c r="E22" s="63"/>
      <c r="F22" s="64">
        <f t="shared" si="2"/>
        <v>43.3</v>
      </c>
      <c r="G22" s="72" t="s">
        <v>63</v>
      </c>
      <c r="H22" s="73"/>
      <c r="I22" s="74">
        <f>F22 * H22</f>
        <v>0</v>
      </c>
      <c r="J22" s="64">
        <f>I22</f>
        <v>0</v>
      </c>
      <c r="K22" s="75"/>
      <c r="L22" s="75">
        <f t="shared" si="3"/>
        <v>0</v>
      </c>
      <c r="M22" s="64"/>
      <c r="N22" s="70"/>
      <c r="Q22" s="68"/>
      <c r="R22" s="69"/>
      <c r="S22" s="69"/>
      <c r="T22" s="69"/>
      <c r="U22" s="68"/>
    </row>
    <row r="23" spans="2:21">
      <c r="B23" s="61"/>
      <c r="C23" s="62"/>
      <c r="D23" s="70"/>
      <c r="E23" s="63"/>
      <c r="F23" s="64">
        <f t="shared" si="2"/>
        <v>43.3</v>
      </c>
      <c r="G23" s="72" t="s">
        <v>63</v>
      </c>
      <c r="H23" s="73"/>
      <c r="I23" s="74">
        <f>F23 * H23</f>
        <v>0</v>
      </c>
      <c r="J23" s="64">
        <f>I23</f>
        <v>0</v>
      </c>
      <c r="K23" s="64"/>
      <c r="L23" s="75">
        <f t="shared" si="3"/>
        <v>0</v>
      </c>
      <c r="M23" s="64"/>
      <c r="N23" s="70"/>
      <c r="Q23" s="68"/>
      <c r="R23" s="69"/>
      <c r="S23" s="69"/>
      <c r="T23" s="69"/>
      <c r="U23" s="68"/>
    </row>
    <row r="24" spans="2:21">
      <c r="B24" s="61"/>
      <c r="C24" s="62"/>
      <c r="D24" s="70"/>
      <c r="E24" s="63"/>
      <c r="F24" s="64">
        <f t="shared" si="2"/>
        <v>43.3</v>
      </c>
      <c r="G24" s="72" t="s">
        <v>63</v>
      </c>
      <c r="H24" s="73"/>
      <c r="I24" s="74">
        <f>F24 * H24</f>
        <v>0</v>
      </c>
      <c r="J24" s="64">
        <f>I24</f>
        <v>0</v>
      </c>
      <c r="K24" s="64"/>
      <c r="L24" s="75">
        <f t="shared" si="3"/>
        <v>0</v>
      </c>
      <c r="M24" s="64"/>
      <c r="N24" s="70"/>
      <c r="Q24" s="68"/>
      <c r="R24" s="69"/>
      <c r="S24" s="69"/>
      <c r="T24" s="69"/>
      <c r="U24" s="68"/>
    </row>
    <row r="25" spans="2:21">
      <c r="B25" s="31"/>
      <c r="C25" s="32"/>
      <c r="D25" s="67"/>
      <c r="E25" s="77"/>
      <c r="F25" s="64">
        <f t="shared" si="2"/>
        <v>43.3</v>
      </c>
      <c r="G25" s="65" t="s">
        <v>63</v>
      </c>
      <c r="H25" s="73"/>
      <c r="I25" s="79">
        <f t="shared" si="0"/>
        <v>0</v>
      </c>
      <c r="J25" s="78">
        <f t="shared" si="1"/>
        <v>0</v>
      </c>
      <c r="K25" s="78"/>
      <c r="L25" s="75">
        <f t="shared" si="3"/>
        <v>0</v>
      </c>
      <c r="M25" s="78"/>
      <c r="N25" s="70"/>
      <c r="Q25" s="68"/>
      <c r="R25" s="69"/>
      <c r="S25" s="69"/>
      <c r="T25" s="69"/>
      <c r="U25" s="68"/>
    </row>
    <row r="26" spans="2:21">
      <c r="B26" s="61"/>
      <c r="C26" s="62" t="s">
        <v>65</v>
      </c>
      <c r="D26" s="63"/>
      <c r="E26" s="63"/>
      <c r="F26" s="64"/>
      <c r="G26" s="65"/>
      <c r="H26" s="66"/>
      <c r="I26" s="80">
        <f xml:space="preserve"> SUM(I17:I25)</f>
        <v>172334</v>
      </c>
      <c r="J26" s="64"/>
      <c r="K26" s="64"/>
      <c r="L26" s="64">
        <f>SUM(L18:L25)</f>
        <v>1385.6</v>
      </c>
      <c r="M26" s="64"/>
      <c r="N26" s="67"/>
      <c r="Q26" s="68"/>
      <c r="R26" s="69"/>
      <c r="S26" s="69"/>
      <c r="T26" s="69"/>
      <c r="U26" s="68"/>
    </row>
    <row r="27" spans="2:21">
      <c r="B27" s="61"/>
      <c r="C27" s="62"/>
      <c r="D27" s="63"/>
      <c r="E27" s="63"/>
      <c r="F27" s="64"/>
      <c r="G27" s="65"/>
      <c r="H27" s="66"/>
      <c r="I27" s="64"/>
      <c r="J27" s="64"/>
      <c r="K27" s="64"/>
      <c r="L27" s="64"/>
      <c r="M27" s="64"/>
      <c r="N27" s="67"/>
      <c r="Q27" s="68"/>
      <c r="R27" s="69"/>
      <c r="S27" s="69"/>
      <c r="T27" s="69"/>
      <c r="U27" s="68"/>
    </row>
    <row r="28" spans="2:21">
      <c r="B28" s="61"/>
      <c r="C28" s="62" t="s">
        <v>66</v>
      </c>
      <c r="D28" s="63"/>
      <c r="E28" s="63"/>
      <c r="F28" s="64"/>
      <c r="G28" s="65"/>
      <c r="H28" s="66"/>
      <c r="I28" s="64"/>
      <c r="J28" s="64"/>
      <c r="K28" s="64"/>
      <c r="L28" s="64"/>
      <c r="M28" s="64"/>
      <c r="N28" s="67"/>
      <c r="Q28" s="68"/>
      <c r="R28" s="69"/>
      <c r="S28" s="69"/>
      <c r="T28" s="69"/>
      <c r="U28" s="68"/>
    </row>
    <row r="29" spans="2:21" s="90" customFormat="1">
      <c r="B29" s="81"/>
      <c r="C29" s="82"/>
      <c r="D29" s="83" t="s">
        <v>67</v>
      </c>
      <c r="E29" s="84"/>
      <c r="F29" s="85"/>
      <c r="G29" s="86" t="s">
        <v>68</v>
      </c>
      <c r="H29" s="87">
        <v>1200</v>
      </c>
      <c r="I29" s="88">
        <f t="shared" ref="I29:I32" si="4">F29 * H29</f>
        <v>0</v>
      </c>
      <c r="J29" s="85">
        <f t="shared" ref="J29:J32" si="5">I29</f>
        <v>0</v>
      </c>
      <c r="K29" s="85"/>
      <c r="L29" s="85"/>
      <c r="M29" s="85"/>
      <c r="N29" s="89"/>
      <c r="Q29" s="91"/>
      <c r="R29" s="92"/>
      <c r="S29" s="92"/>
      <c r="T29" s="92"/>
      <c r="U29" s="91"/>
    </row>
    <row r="30" spans="2:21">
      <c r="B30" s="61"/>
      <c r="C30" s="62"/>
      <c r="D30" s="70" t="s">
        <v>69</v>
      </c>
      <c r="E30" s="63"/>
      <c r="F30" s="71"/>
      <c r="G30" s="72" t="s">
        <v>68</v>
      </c>
      <c r="H30" s="73">
        <v>352</v>
      </c>
      <c r="I30" s="88">
        <f t="shared" si="4"/>
        <v>0</v>
      </c>
      <c r="J30" s="85">
        <f t="shared" si="5"/>
        <v>0</v>
      </c>
      <c r="K30" s="64"/>
      <c r="L30" s="64"/>
      <c r="M30" s="64"/>
      <c r="N30" s="89"/>
      <c r="Q30" s="68"/>
      <c r="R30" s="69"/>
      <c r="S30" s="69"/>
      <c r="T30" s="69"/>
      <c r="U30" s="68"/>
    </row>
    <row r="31" spans="2:21">
      <c r="B31" s="61"/>
      <c r="C31" s="62"/>
      <c r="D31" s="70" t="s">
        <v>70</v>
      </c>
      <c r="E31" s="63"/>
      <c r="F31" s="71"/>
      <c r="G31" s="72" t="s">
        <v>68</v>
      </c>
      <c r="H31" s="73">
        <v>325</v>
      </c>
      <c r="I31" s="88">
        <f t="shared" si="4"/>
        <v>0</v>
      </c>
      <c r="J31" s="85">
        <f t="shared" si="5"/>
        <v>0</v>
      </c>
      <c r="K31" s="64"/>
      <c r="L31" s="64"/>
      <c r="M31" s="64"/>
      <c r="N31" s="89"/>
      <c r="Q31" s="68"/>
      <c r="R31" s="69"/>
      <c r="S31" s="69"/>
      <c r="T31" s="69"/>
      <c r="U31" s="68"/>
    </row>
    <row r="32" spans="2:21">
      <c r="B32" s="61"/>
      <c r="C32" s="62"/>
      <c r="D32" s="70" t="s">
        <v>71</v>
      </c>
      <c r="E32" s="63"/>
      <c r="F32" s="71"/>
      <c r="G32" s="72" t="s">
        <v>72</v>
      </c>
      <c r="H32" s="73">
        <v>13380</v>
      </c>
      <c r="I32" s="88">
        <f t="shared" si="4"/>
        <v>0</v>
      </c>
      <c r="J32" s="85">
        <f t="shared" si="5"/>
        <v>0</v>
      </c>
      <c r="K32" s="93"/>
      <c r="L32" s="93"/>
      <c r="M32" s="64"/>
      <c r="N32" s="89"/>
      <c r="Q32" s="68"/>
      <c r="R32" s="69"/>
      <c r="S32" s="69"/>
      <c r="T32" s="69"/>
      <c r="U32" s="68"/>
    </row>
    <row r="33" spans="2:21">
      <c r="B33" s="61"/>
      <c r="C33" s="62" t="s">
        <v>73</v>
      </c>
      <c r="D33" s="70"/>
      <c r="E33" s="63"/>
      <c r="F33" s="71"/>
      <c r="G33" s="72"/>
      <c r="H33" s="73"/>
      <c r="I33" s="94">
        <f xml:space="preserve"> SUM(I29:I32)</f>
        <v>0</v>
      </c>
      <c r="J33" s="64"/>
      <c r="K33" s="93"/>
      <c r="L33" s="93"/>
      <c r="M33" s="64"/>
      <c r="N33" s="70"/>
      <c r="Q33" s="68"/>
      <c r="R33" s="69"/>
      <c r="S33" s="69"/>
      <c r="T33" s="69"/>
      <c r="U33" s="68"/>
    </row>
    <row r="34" spans="2:21">
      <c r="B34" s="61"/>
      <c r="C34" s="62"/>
      <c r="D34" s="63"/>
      <c r="E34" s="63"/>
      <c r="F34" s="64"/>
      <c r="G34" s="65"/>
      <c r="H34" s="66"/>
      <c r="I34" s="64"/>
      <c r="J34" s="64"/>
      <c r="K34" s="93"/>
      <c r="L34" s="93"/>
      <c r="M34" s="64"/>
      <c r="N34" s="67"/>
      <c r="Q34" s="68"/>
      <c r="R34" s="69"/>
      <c r="S34" s="69"/>
      <c r="T34" s="69"/>
      <c r="U34" s="68"/>
    </row>
    <row r="35" spans="2:21">
      <c r="B35" s="61"/>
      <c r="C35" s="62" t="s">
        <v>74</v>
      </c>
      <c r="D35" s="63"/>
      <c r="E35" s="63"/>
      <c r="F35" s="64"/>
      <c r="G35" s="65"/>
      <c r="H35" s="66"/>
      <c r="I35" s="64"/>
      <c r="J35" s="64"/>
      <c r="K35" s="93"/>
      <c r="L35" s="93"/>
      <c r="M35" s="64"/>
      <c r="N35" s="67"/>
      <c r="Q35" s="68"/>
      <c r="R35" s="69"/>
      <c r="S35" s="69"/>
      <c r="T35" s="69"/>
      <c r="U35" s="68"/>
    </row>
    <row r="36" spans="2:21" ht="14.1" customHeight="1">
      <c r="B36" s="61"/>
      <c r="C36" s="62"/>
      <c r="D36" s="70" t="s">
        <v>75</v>
      </c>
      <c r="E36" s="63"/>
      <c r="F36" s="71"/>
      <c r="G36" s="72" t="s">
        <v>68</v>
      </c>
      <c r="H36" s="73">
        <v>925</v>
      </c>
      <c r="I36" s="74">
        <f>F36 * H36</f>
        <v>0</v>
      </c>
      <c r="J36" s="64">
        <f>I36</f>
        <v>0</v>
      </c>
      <c r="K36" s="93"/>
      <c r="L36" s="93"/>
      <c r="M36" s="64"/>
      <c r="N36" s="70"/>
      <c r="Q36" s="68"/>
      <c r="R36" s="69"/>
      <c r="S36" s="69"/>
      <c r="T36" s="69"/>
      <c r="U36" s="68"/>
    </row>
    <row r="37" spans="2:21" ht="14.1" customHeight="1">
      <c r="B37" s="61"/>
      <c r="C37" s="62"/>
      <c r="D37" s="70" t="s">
        <v>76</v>
      </c>
      <c r="E37" s="63"/>
      <c r="F37" s="71"/>
      <c r="G37" s="72" t="s">
        <v>68</v>
      </c>
      <c r="H37" s="73">
        <v>500</v>
      </c>
      <c r="I37" s="74">
        <f t="shared" ref="I37" si="6">F37 * H37</f>
        <v>0</v>
      </c>
      <c r="J37" s="64"/>
      <c r="K37" s="93"/>
      <c r="L37" s="93"/>
      <c r="M37" s="64"/>
      <c r="N37" s="70"/>
      <c r="Q37" s="68"/>
      <c r="R37" s="69"/>
      <c r="S37" s="69"/>
      <c r="T37" s="69"/>
      <c r="U37" s="68"/>
    </row>
    <row r="38" spans="2:21">
      <c r="B38" s="61"/>
      <c r="C38" s="62" t="s">
        <v>77</v>
      </c>
      <c r="D38" s="63"/>
      <c r="E38" s="63"/>
      <c r="F38" s="93"/>
      <c r="G38" s="65"/>
      <c r="H38" s="66"/>
      <c r="I38" s="80">
        <f xml:space="preserve"> SUM(I36:I37)</f>
        <v>0</v>
      </c>
      <c r="J38" s="64"/>
      <c r="K38" s="93"/>
      <c r="L38" s="93"/>
      <c r="M38" s="64"/>
      <c r="N38" s="67"/>
      <c r="Q38" s="95"/>
      <c r="R38" s="69"/>
      <c r="S38" s="69"/>
      <c r="T38" s="69"/>
      <c r="U38" s="68"/>
    </row>
    <row r="39" spans="2:21">
      <c r="B39" s="61"/>
      <c r="C39" s="62"/>
      <c r="D39" s="63"/>
      <c r="E39" s="63"/>
      <c r="F39" s="93"/>
      <c r="G39" s="65"/>
      <c r="H39" s="66"/>
      <c r="I39" s="64"/>
      <c r="J39" s="64"/>
      <c r="K39" s="93"/>
      <c r="L39" s="93"/>
      <c r="M39" s="64"/>
      <c r="N39" s="67"/>
      <c r="Q39" s="96"/>
      <c r="R39" s="69"/>
      <c r="S39" s="69"/>
      <c r="T39" s="69"/>
      <c r="U39" s="68"/>
    </row>
    <row r="40" spans="2:21">
      <c r="B40" s="61"/>
      <c r="C40" s="62" t="s">
        <v>78</v>
      </c>
      <c r="D40" s="63"/>
      <c r="E40" s="63"/>
      <c r="F40" s="93"/>
      <c r="G40" s="65"/>
      <c r="H40" s="66"/>
      <c r="I40" s="64"/>
      <c r="J40" s="64"/>
      <c r="K40" s="93"/>
      <c r="L40" s="93"/>
      <c r="M40" s="64"/>
      <c r="N40" s="67"/>
      <c r="Q40" s="68"/>
      <c r="R40" s="69"/>
      <c r="S40" s="69"/>
      <c r="T40" s="69"/>
      <c r="U40" s="68"/>
    </row>
    <row r="41" spans="2:21">
      <c r="B41" s="61"/>
      <c r="C41" s="62"/>
      <c r="D41" s="70" t="s">
        <v>79</v>
      </c>
      <c r="E41" s="63"/>
      <c r="F41" s="71">
        <f>G9</f>
        <v>10</v>
      </c>
      <c r="G41" s="72" t="s">
        <v>68</v>
      </c>
      <c r="H41" s="73">
        <v>200</v>
      </c>
      <c r="I41" s="74">
        <f t="shared" ref="I41:I44" si="7">F41 * H41</f>
        <v>2000</v>
      </c>
      <c r="J41" s="64">
        <f t="shared" ref="J41:J44" si="8">I41</f>
        <v>2000</v>
      </c>
      <c r="K41" s="93"/>
      <c r="L41" s="93"/>
      <c r="M41" s="64"/>
      <c r="N41" s="70"/>
    </row>
    <row r="42" spans="2:21">
      <c r="B42" s="61"/>
      <c r="C42" s="62"/>
      <c r="D42" s="70" t="s">
        <v>80</v>
      </c>
      <c r="E42" s="63"/>
      <c r="F42" s="71">
        <f t="shared" ref="F42:F44" si="9">G10</f>
        <v>0</v>
      </c>
      <c r="G42" s="72" t="s">
        <v>68</v>
      </c>
      <c r="H42" s="73">
        <v>17.86</v>
      </c>
      <c r="I42" s="74">
        <f t="shared" si="7"/>
        <v>0</v>
      </c>
      <c r="J42" s="64">
        <f t="shared" si="8"/>
        <v>0</v>
      </c>
      <c r="K42" s="93"/>
      <c r="L42" s="93"/>
      <c r="M42" s="64"/>
      <c r="N42" s="70"/>
    </row>
    <row r="43" spans="2:21">
      <c r="B43" s="61"/>
      <c r="C43" s="62"/>
      <c r="D43" s="70" t="s">
        <v>81</v>
      </c>
      <c r="E43" s="63"/>
      <c r="F43" s="71">
        <f t="shared" si="9"/>
        <v>0</v>
      </c>
      <c r="G43" s="72" t="s">
        <v>68</v>
      </c>
      <c r="H43" s="73">
        <v>0</v>
      </c>
      <c r="I43" s="74">
        <f t="shared" si="7"/>
        <v>0</v>
      </c>
      <c r="J43" s="64">
        <f t="shared" si="8"/>
        <v>0</v>
      </c>
      <c r="K43" s="64"/>
      <c r="L43" s="64"/>
      <c r="M43" s="64"/>
      <c r="N43" s="70"/>
    </row>
    <row r="44" spans="2:21">
      <c r="B44" s="61"/>
      <c r="C44" s="62"/>
      <c r="D44" s="70" t="s">
        <v>82</v>
      </c>
      <c r="E44" s="63"/>
      <c r="F44" s="71">
        <f t="shared" si="9"/>
        <v>0</v>
      </c>
      <c r="G44" s="72" t="s">
        <v>68</v>
      </c>
      <c r="H44" s="73">
        <v>500</v>
      </c>
      <c r="I44" s="74">
        <f t="shared" si="7"/>
        <v>0</v>
      </c>
      <c r="J44" s="64">
        <f t="shared" si="8"/>
        <v>0</v>
      </c>
      <c r="K44" s="64"/>
      <c r="L44" s="64"/>
      <c r="M44" s="64"/>
      <c r="N44" s="70" t="s">
        <v>83</v>
      </c>
    </row>
    <row r="45" spans="2:21">
      <c r="B45" s="61"/>
      <c r="C45" s="62" t="s">
        <v>84</v>
      </c>
      <c r="D45" s="70"/>
      <c r="E45" s="63"/>
      <c r="F45" s="71"/>
      <c r="G45" s="72"/>
      <c r="H45" s="73"/>
      <c r="I45" s="94">
        <f xml:space="preserve"> SUM(I41:I44)</f>
        <v>2000</v>
      </c>
      <c r="J45" s="64"/>
      <c r="K45" s="64"/>
      <c r="L45" s="64"/>
      <c r="M45" s="64"/>
      <c r="N45" s="70"/>
    </row>
    <row r="46" spans="2:21">
      <c r="B46" s="61"/>
      <c r="C46" s="62"/>
      <c r="D46" s="70"/>
      <c r="E46" s="63"/>
      <c r="F46" s="71"/>
      <c r="G46" s="72"/>
      <c r="H46" s="73"/>
      <c r="I46" s="94"/>
      <c r="J46" s="64"/>
      <c r="K46" s="64"/>
      <c r="L46" s="64"/>
      <c r="M46" s="64"/>
      <c r="N46" s="70"/>
    </row>
    <row r="47" spans="2:21" s="116" customFormat="1">
      <c r="B47" s="59"/>
      <c r="C47" s="60" t="s">
        <v>85</v>
      </c>
      <c r="D47" s="60"/>
      <c r="E47" s="60"/>
      <c r="F47" s="97"/>
      <c r="G47" s="30"/>
      <c r="H47" s="115"/>
      <c r="I47" s="97"/>
      <c r="J47" s="97"/>
      <c r="K47" s="97"/>
      <c r="L47" s="97"/>
      <c r="M47" s="97">
        <f xml:space="preserve"> SUM(J15:J46)</f>
        <v>174334</v>
      </c>
      <c r="N47" s="27"/>
      <c r="R47" s="17"/>
      <c r="S47" s="17"/>
      <c r="T47" s="17"/>
    </row>
    <row r="48" spans="2:21">
      <c r="B48" s="61"/>
      <c r="C48" s="62"/>
      <c r="D48" s="63"/>
      <c r="E48" s="63"/>
      <c r="F48" s="64"/>
      <c r="G48" s="65"/>
      <c r="H48" s="66"/>
      <c r="I48" s="64"/>
      <c r="J48" s="64"/>
      <c r="K48" s="64"/>
      <c r="L48" s="64"/>
      <c r="M48" s="64"/>
      <c r="N48" s="67"/>
    </row>
    <row r="49" spans="2:20" s="116" customFormat="1">
      <c r="B49" s="59" t="s">
        <v>86</v>
      </c>
      <c r="C49" s="60" t="s">
        <v>87</v>
      </c>
      <c r="D49" s="118"/>
      <c r="E49" s="60"/>
      <c r="F49" s="119"/>
      <c r="G49" s="120"/>
      <c r="H49" s="121"/>
      <c r="I49" s="122"/>
      <c r="J49" s="97"/>
      <c r="K49" s="97"/>
      <c r="L49" s="97"/>
      <c r="M49" s="97"/>
      <c r="N49" s="118"/>
      <c r="R49" s="17"/>
      <c r="S49" s="17"/>
      <c r="T49" s="17"/>
    </row>
    <row r="50" spans="2:20">
      <c r="B50" s="61"/>
      <c r="C50" s="62"/>
      <c r="D50" s="63"/>
      <c r="E50" s="63"/>
      <c r="F50" s="64"/>
      <c r="G50" s="65"/>
      <c r="H50" s="66"/>
      <c r="I50" s="64"/>
      <c r="J50" s="64"/>
      <c r="K50" s="64"/>
      <c r="L50" s="64"/>
      <c r="M50" s="64"/>
      <c r="N50" s="67"/>
    </row>
    <row r="51" spans="2:20">
      <c r="B51" s="61"/>
      <c r="C51" s="62" t="s">
        <v>88</v>
      </c>
      <c r="D51" s="63"/>
      <c r="E51" s="63"/>
      <c r="F51" s="64"/>
      <c r="G51" s="65"/>
      <c r="H51" s="66"/>
      <c r="I51" s="64"/>
      <c r="J51" s="64"/>
      <c r="K51" s="64"/>
      <c r="L51" s="64"/>
      <c r="M51" s="64"/>
      <c r="N51" s="67"/>
    </row>
    <row r="52" spans="2:20" s="68" customFormat="1">
      <c r="B52" s="98"/>
      <c r="C52" s="99"/>
      <c r="D52" s="100"/>
      <c r="E52" s="101"/>
      <c r="F52" s="76"/>
      <c r="G52" s="102" t="s">
        <v>72</v>
      </c>
      <c r="H52" s="73"/>
      <c r="I52" s="74">
        <f>F52 * H52</f>
        <v>0</v>
      </c>
      <c r="J52" s="64">
        <f t="shared" ref="J52:J55" si="10">I52</f>
        <v>0</v>
      </c>
      <c r="K52" s="75"/>
      <c r="L52" s="75">
        <f>K52*F52</f>
        <v>0</v>
      </c>
      <c r="M52" s="75"/>
      <c r="N52" s="100"/>
      <c r="R52" s="69"/>
      <c r="S52" s="69"/>
      <c r="T52" s="69"/>
    </row>
    <row r="53" spans="2:20">
      <c r="B53" s="61"/>
      <c r="C53" s="62"/>
      <c r="D53" s="70" t="s">
        <v>89</v>
      </c>
      <c r="E53" s="63"/>
      <c r="F53" s="71"/>
      <c r="G53" s="72" t="s">
        <v>72</v>
      </c>
      <c r="H53" s="73"/>
      <c r="I53" s="74">
        <f t="shared" ref="I53:I55" si="11">F53 * H53</f>
        <v>0</v>
      </c>
      <c r="J53" s="64">
        <f t="shared" si="10"/>
        <v>0</v>
      </c>
      <c r="K53" s="93"/>
      <c r="L53" s="93"/>
      <c r="M53" s="64"/>
      <c r="N53" s="70"/>
    </row>
    <row r="54" spans="2:20">
      <c r="B54" s="61"/>
      <c r="C54" s="62"/>
      <c r="D54" s="70"/>
      <c r="E54" s="63"/>
      <c r="F54" s="71"/>
      <c r="G54" s="72" t="s">
        <v>68</v>
      </c>
      <c r="H54" s="73"/>
      <c r="I54" s="74">
        <f t="shared" si="11"/>
        <v>0</v>
      </c>
      <c r="J54" s="64">
        <f t="shared" si="10"/>
        <v>0</v>
      </c>
      <c r="K54" s="93"/>
      <c r="L54" s="93"/>
      <c r="M54" s="64"/>
      <c r="N54" s="70"/>
    </row>
    <row r="55" spans="2:20">
      <c r="B55" s="61"/>
      <c r="C55" s="62"/>
      <c r="D55" s="70"/>
      <c r="E55" s="63"/>
      <c r="F55" s="71"/>
      <c r="G55" s="72" t="s">
        <v>68</v>
      </c>
      <c r="H55" s="73"/>
      <c r="I55" s="74">
        <f t="shared" si="11"/>
        <v>0</v>
      </c>
      <c r="J55" s="64">
        <f t="shared" si="10"/>
        <v>0</v>
      </c>
      <c r="K55" s="93"/>
      <c r="L55" s="93"/>
      <c r="M55" s="64"/>
      <c r="N55" s="70"/>
    </row>
    <row r="56" spans="2:20">
      <c r="B56" s="61"/>
      <c r="C56" s="62" t="s">
        <v>90</v>
      </c>
      <c r="D56" s="63"/>
      <c r="E56" s="63"/>
      <c r="F56" s="64"/>
      <c r="G56" s="65"/>
      <c r="H56" s="66"/>
      <c r="I56" s="80">
        <f xml:space="preserve"> SUM(I52:I55)</f>
        <v>0</v>
      </c>
      <c r="J56" s="64"/>
      <c r="K56" s="64"/>
      <c r="L56" s="64"/>
      <c r="M56" s="64"/>
      <c r="N56" s="67"/>
    </row>
    <row r="57" spans="2:20">
      <c r="B57" s="61"/>
      <c r="C57" s="62"/>
      <c r="D57" s="63"/>
      <c r="E57" s="63"/>
      <c r="F57" s="64"/>
      <c r="G57" s="65"/>
      <c r="H57" s="66"/>
      <c r="I57" s="64"/>
      <c r="J57" s="64"/>
      <c r="K57" s="64"/>
      <c r="L57" s="64"/>
      <c r="M57" s="64"/>
      <c r="N57" s="67"/>
    </row>
    <row r="58" spans="2:20">
      <c r="B58" s="61"/>
      <c r="C58" s="62" t="s">
        <v>91</v>
      </c>
      <c r="D58" s="63"/>
      <c r="E58" s="63"/>
      <c r="F58" s="64"/>
      <c r="G58" s="65"/>
      <c r="H58" s="66"/>
      <c r="I58" s="64"/>
      <c r="J58" s="64"/>
      <c r="K58" s="64"/>
      <c r="L58" s="64"/>
      <c r="M58" s="64"/>
      <c r="N58" s="67"/>
    </row>
    <row r="59" spans="2:20" s="68" customFormat="1">
      <c r="B59" s="98"/>
      <c r="C59" s="99"/>
      <c r="D59" s="100" t="s">
        <v>92</v>
      </c>
      <c r="E59" s="101"/>
      <c r="F59" s="76"/>
      <c r="G59" s="102" t="s">
        <v>93</v>
      </c>
      <c r="H59" s="73"/>
      <c r="I59" s="74">
        <f>F59 * H59</f>
        <v>0</v>
      </c>
      <c r="J59" s="64">
        <f t="shared" ref="J59:J62" si="12">I59</f>
        <v>0</v>
      </c>
      <c r="K59" s="75"/>
      <c r="L59" s="75">
        <f>K59*F59</f>
        <v>0</v>
      </c>
      <c r="M59" s="75"/>
      <c r="N59" s="100"/>
      <c r="R59" s="69"/>
      <c r="S59" s="69"/>
      <c r="T59" s="69"/>
    </row>
    <row r="60" spans="2:20">
      <c r="B60" s="61"/>
      <c r="C60" s="62"/>
      <c r="D60" s="70"/>
      <c r="E60" s="63"/>
      <c r="F60" s="71"/>
      <c r="G60" s="72" t="s">
        <v>93</v>
      </c>
      <c r="H60" s="73"/>
      <c r="I60" s="74">
        <f t="shared" ref="I60:I62" si="13">F60 * H60</f>
        <v>0</v>
      </c>
      <c r="J60" s="64">
        <f t="shared" si="12"/>
        <v>0</v>
      </c>
      <c r="K60" s="93"/>
      <c r="L60" s="93"/>
      <c r="M60" s="64"/>
      <c r="N60" s="70"/>
    </row>
    <row r="61" spans="2:20">
      <c r="B61" s="61"/>
      <c r="C61" s="62"/>
      <c r="D61" s="70" t="s">
        <v>94</v>
      </c>
      <c r="E61" s="63"/>
      <c r="F61" s="71"/>
      <c r="G61" s="72" t="s">
        <v>95</v>
      </c>
      <c r="H61" s="73"/>
      <c r="I61" s="74">
        <f t="shared" si="13"/>
        <v>0</v>
      </c>
      <c r="J61" s="64">
        <f t="shared" si="12"/>
        <v>0</v>
      </c>
      <c r="K61" s="93"/>
      <c r="L61" s="93"/>
      <c r="M61" s="64"/>
      <c r="N61" s="70"/>
    </row>
    <row r="62" spans="2:20">
      <c r="B62" s="61"/>
      <c r="C62" s="62"/>
      <c r="D62" s="70" t="s">
        <v>96</v>
      </c>
      <c r="E62" s="63"/>
      <c r="F62" s="71"/>
      <c r="G62" s="72" t="s">
        <v>97</v>
      </c>
      <c r="H62" s="73"/>
      <c r="I62" s="74">
        <f t="shared" si="13"/>
        <v>0</v>
      </c>
      <c r="J62" s="64">
        <f t="shared" si="12"/>
        <v>0</v>
      </c>
      <c r="K62" s="93"/>
      <c r="L62" s="93"/>
      <c r="M62" s="64"/>
      <c r="N62" s="70"/>
    </row>
    <row r="63" spans="2:20">
      <c r="B63" s="61"/>
      <c r="C63" s="62" t="s">
        <v>98</v>
      </c>
      <c r="D63" s="63"/>
      <c r="E63" s="63"/>
      <c r="F63" s="64"/>
      <c r="G63" s="65"/>
      <c r="H63" s="66"/>
      <c r="I63" s="80">
        <f xml:space="preserve"> SUM(I59:I62)</f>
        <v>0</v>
      </c>
      <c r="J63" s="64"/>
      <c r="K63" s="64"/>
      <c r="L63" s="64"/>
      <c r="M63" s="64"/>
      <c r="N63" s="67"/>
    </row>
    <row r="64" spans="2:20">
      <c r="B64" s="61"/>
      <c r="C64" s="62"/>
      <c r="D64" s="70"/>
      <c r="E64" s="63"/>
      <c r="F64" s="71"/>
      <c r="G64" s="72"/>
      <c r="H64" s="73"/>
      <c r="I64" s="74"/>
      <c r="J64" s="64"/>
      <c r="K64" s="64"/>
      <c r="L64" s="64"/>
      <c r="M64" s="64"/>
      <c r="N64" s="70"/>
      <c r="R64" s="18"/>
      <c r="S64" s="18"/>
      <c r="T64" s="18"/>
    </row>
    <row r="65" spans="2:20">
      <c r="B65" s="61"/>
      <c r="C65" s="62" t="s">
        <v>99</v>
      </c>
      <c r="D65" s="63"/>
      <c r="E65" s="63"/>
      <c r="F65" s="64"/>
      <c r="G65" s="65"/>
      <c r="H65" s="66"/>
      <c r="I65" s="64"/>
      <c r="J65" s="64"/>
      <c r="K65" s="64"/>
      <c r="L65" s="64"/>
      <c r="M65" s="64"/>
      <c r="N65" s="67"/>
      <c r="R65" s="18"/>
      <c r="S65" s="18"/>
      <c r="T65" s="18"/>
    </row>
    <row r="66" spans="2:20">
      <c r="B66" s="61"/>
      <c r="C66" s="62"/>
      <c r="D66" s="70"/>
      <c r="E66" s="63"/>
      <c r="F66" s="71"/>
      <c r="G66" s="72" t="s">
        <v>68</v>
      </c>
      <c r="H66" s="73"/>
      <c r="I66" s="74">
        <f t="shared" ref="I66:I67" si="14">F66 * H66</f>
        <v>0</v>
      </c>
      <c r="J66" s="64">
        <f t="shared" ref="J66:J67" si="15">I66</f>
        <v>0</v>
      </c>
      <c r="K66" s="64"/>
      <c r="L66" s="64"/>
      <c r="M66" s="64"/>
      <c r="N66" s="70"/>
      <c r="R66" s="18"/>
      <c r="S66" s="18"/>
      <c r="T66" s="18"/>
    </row>
    <row r="67" spans="2:20" ht="25.15">
      <c r="B67" s="61"/>
      <c r="C67" s="62"/>
      <c r="D67" s="70" t="s">
        <v>100</v>
      </c>
      <c r="E67" s="63"/>
      <c r="F67" s="71"/>
      <c r="G67" s="72" t="s">
        <v>68</v>
      </c>
      <c r="H67" s="73"/>
      <c r="I67" s="74">
        <f t="shared" si="14"/>
        <v>0</v>
      </c>
      <c r="J67" s="64">
        <f t="shared" si="15"/>
        <v>0</v>
      </c>
      <c r="K67" s="64"/>
      <c r="L67" s="64"/>
      <c r="M67" s="64"/>
      <c r="N67" s="70"/>
      <c r="R67" s="18"/>
      <c r="S67" s="18"/>
      <c r="T67" s="18"/>
    </row>
    <row r="68" spans="2:20">
      <c r="B68" s="61"/>
      <c r="C68" s="62" t="s">
        <v>101</v>
      </c>
      <c r="D68" s="63"/>
      <c r="E68" s="63"/>
      <c r="F68" s="64"/>
      <c r="G68" s="65"/>
      <c r="H68" s="66"/>
      <c r="I68" s="80">
        <f xml:space="preserve"> SUM(I66:I67)</f>
        <v>0</v>
      </c>
      <c r="J68" s="64"/>
      <c r="K68" s="64"/>
      <c r="L68" s="64"/>
      <c r="M68" s="64"/>
      <c r="N68" s="67"/>
      <c r="R68" s="18"/>
      <c r="S68" s="18"/>
      <c r="T68" s="18"/>
    </row>
    <row r="69" spans="2:20">
      <c r="B69" s="61"/>
      <c r="C69" s="62"/>
      <c r="D69" s="70"/>
      <c r="E69" s="63"/>
      <c r="F69" s="71"/>
      <c r="G69" s="72"/>
      <c r="H69" s="73"/>
      <c r="I69" s="74"/>
      <c r="J69" s="64"/>
      <c r="K69" s="64"/>
      <c r="L69" s="64"/>
      <c r="M69" s="64"/>
      <c r="N69" s="70"/>
      <c r="R69" s="18"/>
      <c r="S69" s="18"/>
      <c r="T69" s="18"/>
    </row>
    <row r="70" spans="2:20">
      <c r="B70" s="61"/>
      <c r="C70" s="62" t="s">
        <v>102</v>
      </c>
      <c r="D70" s="70"/>
      <c r="E70" s="63"/>
      <c r="F70" s="71"/>
      <c r="G70" s="72"/>
      <c r="H70" s="73"/>
      <c r="I70" s="74"/>
      <c r="J70" s="64"/>
      <c r="K70" s="64"/>
      <c r="L70" s="64"/>
      <c r="M70" s="64"/>
      <c r="N70" s="70"/>
      <c r="R70" s="18"/>
      <c r="S70" s="18"/>
      <c r="T70" s="18"/>
    </row>
    <row r="71" spans="2:20">
      <c r="B71" s="61"/>
      <c r="C71" s="62"/>
      <c r="D71" s="70"/>
      <c r="E71" s="63"/>
      <c r="F71" s="71"/>
      <c r="G71" s="72" t="s">
        <v>72</v>
      </c>
      <c r="H71" s="73"/>
      <c r="I71" s="74">
        <f t="shared" ref="I71:I74" si="16">F71 * H71</f>
        <v>0</v>
      </c>
      <c r="J71" s="64">
        <f t="shared" ref="J71:J74" si="17">I71</f>
        <v>0</v>
      </c>
      <c r="K71" s="64"/>
      <c r="L71" s="64"/>
      <c r="M71" s="64"/>
      <c r="N71" s="70"/>
      <c r="R71" s="18"/>
      <c r="S71" s="18"/>
      <c r="T71" s="18"/>
    </row>
    <row r="72" spans="2:20">
      <c r="B72" s="61"/>
      <c r="C72" s="62"/>
      <c r="D72" s="70" t="s">
        <v>103</v>
      </c>
      <c r="E72" s="63"/>
      <c r="F72" s="71"/>
      <c r="G72" s="72" t="s">
        <v>72</v>
      </c>
      <c r="H72" s="73"/>
      <c r="I72" s="74">
        <f t="shared" si="16"/>
        <v>0</v>
      </c>
      <c r="J72" s="64">
        <f t="shared" si="17"/>
        <v>0</v>
      </c>
      <c r="K72" s="64"/>
      <c r="L72" s="64"/>
      <c r="M72" s="64"/>
      <c r="N72" s="70"/>
      <c r="R72" s="18"/>
      <c r="S72" s="18"/>
      <c r="T72" s="18"/>
    </row>
    <row r="73" spans="2:20">
      <c r="B73" s="61"/>
      <c r="C73" s="62"/>
      <c r="D73" s="70"/>
      <c r="E73" s="63"/>
      <c r="F73" s="71"/>
      <c r="G73" s="72" t="s">
        <v>95</v>
      </c>
      <c r="H73" s="73"/>
      <c r="I73" s="74">
        <f t="shared" si="16"/>
        <v>0</v>
      </c>
      <c r="J73" s="64">
        <f t="shared" si="17"/>
        <v>0</v>
      </c>
      <c r="K73" s="64"/>
      <c r="L73" s="64"/>
      <c r="M73" s="64"/>
      <c r="N73" s="70"/>
      <c r="R73" s="18"/>
      <c r="S73" s="18"/>
      <c r="T73" s="18"/>
    </row>
    <row r="74" spans="2:20">
      <c r="B74" s="61"/>
      <c r="C74" s="62"/>
      <c r="D74" s="70" t="s">
        <v>104</v>
      </c>
      <c r="E74" s="63"/>
      <c r="F74" s="71"/>
      <c r="G74" s="72" t="s">
        <v>105</v>
      </c>
      <c r="H74" s="73"/>
      <c r="I74" s="74">
        <f t="shared" si="16"/>
        <v>0</v>
      </c>
      <c r="J74" s="64">
        <f t="shared" si="17"/>
        <v>0</v>
      </c>
      <c r="K74" s="64"/>
      <c r="L74" s="64"/>
      <c r="M74" s="64"/>
      <c r="N74" s="70"/>
    </row>
    <row r="75" spans="2:20">
      <c r="B75" s="61"/>
      <c r="C75" s="62" t="s">
        <v>106</v>
      </c>
      <c r="D75" s="63"/>
      <c r="E75" s="63"/>
      <c r="F75" s="64"/>
      <c r="G75" s="65"/>
      <c r="H75" s="66"/>
      <c r="I75" s="80">
        <f>SUM(I71:I74)</f>
        <v>0</v>
      </c>
      <c r="J75" s="64"/>
      <c r="K75" s="64"/>
      <c r="L75" s="64"/>
      <c r="M75" s="64"/>
      <c r="N75" s="67"/>
    </row>
    <row r="76" spans="2:20">
      <c r="B76" s="61"/>
      <c r="C76" s="62"/>
      <c r="D76" s="63"/>
      <c r="E76" s="63"/>
      <c r="F76" s="64"/>
      <c r="G76" s="65"/>
      <c r="H76" s="66"/>
      <c r="I76" s="103"/>
      <c r="J76" s="64"/>
      <c r="K76" s="64"/>
      <c r="L76" s="64"/>
      <c r="M76" s="64"/>
      <c r="N76" s="67"/>
    </row>
    <row r="77" spans="2:20">
      <c r="B77" s="61"/>
      <c r="C77" s="62"/>
      <c r="D77" s="70"/>
      <c r="E77" s="63"/>
      <c r="F77" s="71"/>
      <c r="G77" s="72"/>
      <c r="H77" s="73"/>
      <c r="I77" s="94"/>
      <c r="J77" s="64"/>
      <c r="K77" s="64"/>
      <c r="L77" s="64"/>
      <c r="M77" s="64"/>
      <c r="N77" s="70"/>
    </row>
    <row r="78" spans="2:20" s="116" customFormat="1">
      <c r="B78" s="59"/>
      <c r="C78" s="60" t="s">
        <v>107</v>
      </c>
      <c r="D78" s="60"/>
      <c r="E78" s="60"/>
      <c r="F78" s="97"/>
      <c r="G78" s="30"/>
      <c r="H78" s="115"/>
      <c r="I78" s="97"/>
      <c r="J78" s="97"/>
      <c r="K78" s="97"/>
      <c r="L78" s="97"/>
      <c r="M78" s="97">
        <f xml:space="preserve"> SUM(J49:J77)</f>
        <v>0</v>
      </c>
      <c r="N78" s="27"/>
      <c r="R78" s="17"/>
      <c r="S78" s="17"/>
      <c r="T78" s="17"/>
    </row>
    <row r="79" spans="2:20">
      <c r="B79" s="61"/>
      <c r="C79" s="62"/>
      <c r="D79" s="70"/>
      <c r="E79" s="63"/>
      <c r="F79" s="71"/>
      <c r="G79" s="72"/>
      <c r="H79" s="73"/>
      <c r="I79" s="94"/>
      <c r="J79" s="64"/>
      <c r="K79" s="64"/>
      <c r="L79" s="64"/>
      <c r="M79" s="64"/>
      <c r="N79" s="70"/>
    </row>
    <row r="80" spans="2:20" s="116" customFormat="1">
      <c r="B80" s="59" t="s">
        <v>108</v>
      </c>
      <c r="C80" s="60"/>
      <c r="D80" s="118"/>
      <c r="E80" s="60"/>
      <c r="F80" s="119"/>
      <c r="G80" s="120"/>
      <c r="H80" s="121"/>
      <c r="I80" s="122"/>
      <c r="J80" s="97">
        <f>SUM(J16:J79)</f>
        <v>174334</v>
      </c>
      <c r="K80" s="97"/>
      <c r="L80" s="97"/>
      <c r="M80" s="46">
        <f xml:space="preserve"> SUM(M13:M79)</f>
        <v>174334</v>
      </c>
      <c r="N80" s="118"/>
      <c r="R80" s="17"/>
      <c r="S80" s="17"/>
      <c r="T80" s="17"/>
    </row>
    <row r="81" spans="2:20">
      <c r="B81" s="61"/>
      <c r="C81" s="62"/>
      <c r="D81" s="70"/>
      <c r="E81" s="63"/>
      <c r="F81" s="71"/>
      <c r="G81" s="72"/>
      <c r="H81" s="73"/>
      <c r="I81" s="74"/>
      <c r="J81" s="64"/>
      <c r="K81" s="64"/>
      <c r="L81" s="64"/>
      <c r="M81" s="104"/>
      <c r="N81" s="70"/>
    </row>
    <row r="82" spans="2:20" s="129" customFormat="1" ht="16.149999999999999">
      <c r="B82" s="105" t="s">
        <v>57</v>
      </c>
      <c r="C82" s="106"/>
      <c r="D82" s="123"/>
      <c r="E82" s="106"/>
      <c r="F82" s="124"/>
      <c r="G82" s="125"/>
      <c r="H82" s="126"/>
      <c r="I82" s="107"/>
      <c r="J82" s="127"/>
      <c r="K82" s="127"/>
      <c r="L82" s="127"/>
      <c r="M82" s="108">
        <f xml:space="preserve"> SUM(M80:M80)</f>
        <v>174334</v>
      </c>
      <c r="N82" s="123"/>
      <c r="O82" s="128">
        <f>M82/H9</f>
        <v>4026.1893764434185</v>
      </c>
      <c r="R82" s="130"/>
      <c r="S82" s="130"/>
      <c r="T82" s="130"/>
    </row>
    <row r="84" spans="2:20">
      <c r="F84" s="18"/>
      <c r="M84" s="210"/>
      <c r="N84" s="18"/>
      <c r="R84" s="18"/>
      <c r="S84" s="18"/>
      <c r="T84" s="18"/>
    </row>
  </sheetData>
  <mergeCells count="3">
    <mergeCell ref="B6:N6"/>
    <mergeCell ref="C12:D12"/>
    <mergeCell ref="S13:T13"/>
  </mergeCells>
  <pageMargins left="0.7" right="0.7" top="0.75" bottom="0.75" header="0.3" footer="0.3"/>
  <pageSetup scale="56" orientation="portrait"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topLeftCell="A11" workbookViewId="0" xr3:uid="{51F8DEE0-4D01-5F28-A812-FC0BD7CAC4A5}">
      <selection activeCell="A35" sqref="A35"/>
    </sheetView>
  </sheetViews>
  <sheetFormatPr defaultColWidth="9.140625" defaultRowHeight="13.15"/>
  <cols>
    <col min="1" max="1" width="52.140625" style="3" customWidth="1"/>
    <col min="2" max="2" width="9.140625" style="1"/>
    <col min="3" max="3" width="9.7109375" style="140" bestFit="1" customWidth="1"/>
    <col min="4" max="16384" width="9.140625" style="3"/>
  </cols>
  <sheetData>
    <row r="1" spans="1:9" ht="24" customHeight="1" thickBot="1">
      <c r="A1" s="2" t="s">
        <v>109</v>
      </c>
      <c r="B1" s="8"/>
      <c r="C1" s="138"/>
      <c r="D1" s="1"/>
      <c r="G1" s="9"/>
      <c r="H1" s="9"/>
      <c r="I1" s="9"/>
    </row>
    <row r="2" spans="1:9" ht="40.15" thickBot="1">
      <c r="A2" s="10" t="s">
        <v>110</v>
      </c>
      <c r="B2" s="11" t="s">
        <v>111</v>
      </c>
      <c r="C2" s="139" t="s">
        <v>112</v>
      </c>
      <c r="D2" s="12" t="s">
        <v>113</v>
      </c>
      <c r="G2" s="13"/>
      <c r="H2" s="13"/>
      <c r="I2" s="13"/>
    </row>
    <row r="3" spans="1:9">
      <c r="A3" s="4" t="s">
        <v>114</v>
      </c>
    </row>
    <row r="4" spans="1:9">
      <c r="A4" s="270" t="s">
        <v>64</v>
      </c>
      <c r="B4" s="1">
        <v>130</v>
      </c>
      <c r="C4" s="141" t="s">
        <v>115</v>
      </c>
      <c r="D4" s="8" t="s">
        <v>115</v>
      </c>
    </row>
    <row r="5" spans="1:9">
      <c r="A5" s="270" t="s">
        <v>116</v>
      </c>
      <c r="B5" s="1">
        <v>110</v>
      </c>
      <c r="C5" s="141" t="s">
        <v>115</v>
      </c>
      <c r="D5" s="8" t="s">
        <v>115</v>
      </c>
    </row>
    <row r="6" spans="1:9">
      <c r="A6" s="270" t="s">
        <v>117</v>
      </c>
      <c r="B6" s="1">
        <v>85</v>
      </c>
      <c r="C6" s="141" t="s">
        <v>115</v>
      </c>
      <c r="D6" s="8" t="s">
        <v>115</v>
      </c>
    </row>
    <row r="7" spans="1:9">
      <c r="A7" s="270" t="s">
        <v>118</v>
      </c>
      <c r="B7" s="1">
        <v>70</v>
      </c>
      <c r="C7" s="141" t="s">
        <v>115</v>
      </c>
      <c r="D7" s="8" t="s">
        <v>115</v>
      </c>
    </row>
    <row r="8" spans="1:9">
      <c r="A8" s="270" t="s">
        <v>119</v>
      </c>
      <c r="B8" s="1">
        <v>48</v>
      </c>
      <c r="C8" s="141" t="s">
        <v>115</v>
      </c>
      <c r="D8" s="8" t="s">
        <v>115</v>
      </c>
    </row>
    <row r="9" spans="1:9">
      <c r="A9" s="270" t="s">
        <v>62</v>
      </c>
      <c r="B9" s="1">
        <v>160</v>
      </c>
      <c r="C9" s="141" t="s">
        <v>115</v>
      </c>
      <c r="D9" s="8" t="s">
        <v>115</v>
      </c>
    </row>
    <row r="10" spans="1:9">
      <c r="A10" s="270" t="s">
        <v>120</v>
      </c>
      <c r="B10" s="1">
        <v>50</v>
      </c>
      <c r="C10" s="141" t="s">
        <v>115</v>
      </c>
      <c r="D10" s="8" t="s">
        <v>115</v>
      </c>
      <c r="E10" s="1"/>
    </row>
    <row r="11" spans="1:9">
      <c r="A11" s="214" t="s">
        <v>121</v>
      </c>
      <c r="B11" s="1">
        <v>95</v>
      </c>
      <c r="C11" s="141" t="s">
        <v>115</v>
      </c>
      <c r="D11" s="8" t="s">
        <v>115</v>
      </c>
      <c r="E11" s="1"/>
    </row>
    <row r="12" spans="1:9">
      <c r="A12" s="214" t="s">
        <v>92</v>
      </c>
      <c r="B12" s="1">
        <v>65</v>
      </c>
      <c r="C12" s="141" t="s">
        <v>115</v>
      </c>
      <c r="D12" s="8" t="s">
        <v>115</v>
      </c>
      <c r="E12" s="1"/>
    </row>
    <row r="13" spans="1:9">
      <c r="A13" s="214" t="s">
        <v>122</v>
      </c>
      <c r="B13" s="1">
        <v>65</v>
      </c>
      <c r="C13" s="141" t="s">
        <v>115</v>
      </c>
      <c r="D13" s="8" t="s">
        <v>115</v>
      </c>
      <c r="E13" s="1"/>
    </row>
    <row r="14" spans="1:9">
      <c r="A14" s="214" t="s">
        <v>123</v>
      </c>
      <c r="B14" s="1">
        <v>28</v>
      </c>
      <c r="C14" s="141" t="s">
        <v>115</v>
      </c>
      <c r="D14" s="8" t="s">
        <v>115</v>
      </c>
      <c r="E14" s="1"/>
    </row>
    <row r="15" spans="1:9">
      <c r="A15" s="271"/>
      <c r="E15" s="1"/>
    </row>
    <row r="16" spans="1:9">
      <c r="A16" s="5" t="s">
        <v>124</v>
      </c>
      <c r="E16" s="1"/>
    </row>
    <row r="17" spans="1:11">
      <c r="A17" s="14" t="s">
        <v>62</v>
      </c>
      <c r="B17" s="1">
        <f>B9</f>
        <v>160</v>
      </c>
      <c r="C17" s="141" t="s">
        <v>115</v>
      </c>
      <c r="D17" s="8" t="s">
        <v>115</v>
      </c>
      <c r="E17" s="1"/>
    </row>
    <row r="18" spans="1:11">
      <c r="A18" s="14" t="s">
        <v>64</v>
      </c>
      <c r="B18" s="1">
        <f>B4</f>
        <v>130</v>
      </c>
      <c r="C18" s="141" t="s">
        <v>115</v>
      </c>
      <c r="D18" s="8" t="s">
        <v>115</v>
      </c>
      <c r="E18" s="1"/>
    </row>
    <row r="19" spans="1:11">
      <c r="A19" s="14" t="s">
        <v>116</v>
      </c>
      <c r="B19" s="1">
        <f>B5</f>
        <v>110</v>
      </c>
      <c r="C19" s="141" t="s">
        <v>115</v>
      </c>
      <c r="D19" s="8" t="s">
        <v>115</v>
      </c>
      <c r="E19" s="1"/>
    </row>
    <row r="20" spans="1:11">
      <c r="A20" s="14" t="s">
        <v>125</v>
      </c>
      <c r="B20" s="1">
        <v>95</v>
      </c>
      <c r="C20" s="141" t="s">
        <v>115</v>
      </c>
      <c r="D20" s="8" t="s">
        <v>115</v>
      </c>
      <c r="E20" s="1"/>
    </row>
    <row r="21" spans="1:11">
      <c r="A21" s="14" t="s">
        <v>126</v>
      </c>
      <c r="B21" s="1">
        <v>105</v>
      </c>
      <c r="C21" s="141" t="s">
        <v>115</v>
      </c>
      <c r="D21" s="8" t="s">
        <v>115</v>
      </c>
      <c r="E21" s="1"/>
    </row>
    <row r="22" spans="1:11">
      <c r="A22" s="14" t="s">
        <v>127</v>
      </c>
      <c r="B22" s="1">
        <v>35</v>
      </c>
      <c r="C22" s="141" t="s">
        <v>115</v>
      </c>
      <c r="D22" s="8" t="s">
        <v>115</v>
      </c>
      <c r="E22" s="1"/>
    </row>
    <row r="24" spans="1:11">
      <c r="A24" s="6" t="s">
        <v>128</v>
      </c>
    </row>
    <row r="25" spans="1:11">
      <c r="A25" s="214" t="s">
        <v>129</v>
      </c>
      <c r="B25" s="1">
        <v>51</v>
      </c>
      <c r="C25" s="138">
        <f>B25*1.5</f>
        <v>76.5</v>
      </c>
      <c r="D25" s="1">
        <f>B25*2</f>
        <v>102</v>
      </c>
      <c r="F25" s="1"/>
      <c r="G25" s="9"/>
      <c r="H25" s="9"/>
      <c r="I25" s="9"/>
    </row>
    <row r="26" spans="1:11">
      <c r="A26" s="214" t="s">
        <v>130</v>
      </c>
      <c r="B26" s="1">
        <v>57</v>
      </c>
      <c r="C26" s="138">
        <f t="shared" ref="C26:C30" si="0">B26*1.5</f>
        <v>85.5</v>
      </c>
      <c r="D26" s="1">
        <f t="shared" ref="D26:D30" si="1">B26*2</f>
        <v>114</v>
      </c>
      <c r="F26" s="1"/>
      <c r="G26" s="9"/>
      <c r="H26" s="9"/>
      <c r="I26" s="9"/>
    </row>
    <row r="27" spans="1:11">
      <c r="A27" s="214" t="s">
        <v>131</v>
      </c>
      <c r="B27" s="1">
        <v>68</v>
      </c>
      <c r="C27" s="138">
        <f t="shared" si="0"/>
        <v>102</v>
      </c>
      <c r="D27" s="1">
        <f t="shared" si="1"/>
        <v>136</v>
      </c>
      <c r="F27" s="1"/>
      <c r="G27" s="9"/>
      <c r="H27" s="9"/>
      <c r="I27" s="9"/>
    </row>
    <row r="28" spans="1:11">
      <c r="A28" s="214" t="s">
        <v>132</v>
      </c>
      <c r="B28" s="1">
        <v>71</v>
      </c>
      <c r="C28" s="138">
        <f t="shared" si="0"/>
        <v>106.5</v>
      </c>
      <c r="D28" s="1">
        <f t="shared" si="1"/>
        <v>142</v>
      </c>
      <c r="F28" s="1"/>
      <c r="G28" s="9"/>
      <c r="H28" s="9"/>
      <c r="I28" s="9"/>
    </row>
    <row r="29" spans="1:11">
      <c r="A29" s="214" t="s">
        <v>133</v>
      </c>
      <c r="B29" s="1">
        <v>56</v>
      </c>
      <c r="C29" s="138">
        <f t="shared" si="0"/>
        <v>84</v>
      </c>
      <c r="D29" s="1">
        <f t="shared" si="1"/>
        <v>112</v>
      </c>
      <c r="F29" s="1"/>
      <c r="G29" s="9"/>
      <c r="H29" s="9"/>
      <c r="I29" s="9"/>
    </row>
    <row r="30" spans="1:11">
      <c r="A30" s="214" t="s">
        <v>134</v>
      </c>
      <c r="B30" s="1">
        <v>60</v>
      </c>
      <c r="C30" s="138">
        <f t="shared" si="0"/>
        <v>90</v>
      </c>
      <c r="D30" s="1">
        <f t="shared" si="1"/>
        <v>120</v>
      </c>
      <c r="F30" s="1"/>
      <c r="G30" s="9"/>
      <c r="H30" s="9"/>
      <c r="I30" s="9"/>
    </row>
    <row r="31" spans="1:11">
      <c r="B31" s="8"/>
      <c r="C31" s="138"/>
      <c r="D31" s="1"/>
      <c r="E31" s="9"/>
      <c r="F31" s="15"/>
      <c r="G31" s="16"/>
      <c r="H31" s="16"/>
      <c r="I31" s="16"/>
      <c r="J31" s="9"/>
      <c r="K31" s="9"/>
    </row>
    <row r="32" spans="1:11" ht="54" customHeight="1">
      <c r="A32" s="268" t="s">
        <v>135</v>
      </c>
      <c r="B32" s="268"/>
      <c r="C32" s="268"/>
      <c r="D32" s="268"/>
      <c r="E32" s="7"/>
      <c r="F32" s="7"/>
      <c r="G32" s="7"/>
      <c r="H32" s="16"/>
      <c r="I32" s="16"/>
      <c r="J32" s="9"/>
      <c r="K32" s="9"/>
    </row>
    <row r="33" spans="1:11">
      <c r="B33" s="8"/>
      <c r="C33" s="138"/>
      <c r="D33" s="1"/>
      <c r="E33" s="9"/>
      <c r="F33" s="15"/>
      <c r="G33" s="16"/>
      <c r="H33" s="16"/>
      <c r="I33" s="16"/>
      <c r="J33" s="9"/>
      <c r="K33" s="9"/>
    </row>
    <row r="34" spans="1:11" ht="27" customHeight="1">
      <c r="A34" s="269" t="s">
        <v>136</v>
      </c>
      <c r="B34" s="269"/>
      <c r="C34" s="269"/>
      <c r="D34" s="269"/>
    </row>
  </sheetData>
  <mergeCells count="2">
    <mergeCell ref="A32:D32"/>
    <mergeCell ref="A34:D34"/>
  </mergeCells>
  <pageMargins left="0.7" right="0.7" top="0.75" bottom="0.75" header="0.3" footer="0.3"/>
  <pageSetup orientation="portrait" horizontalDpi="1200" verticalDpi="12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9"/>
  <sheetViews>
    <sheetView topLeftCell="A7" workbookViewId="0" xr3:uid="{F9CF3CF3-643B-5BE6-8B46-32C596A47465}">
      <selection activeCell="A2" sqref="A2"/>
    </sheetView>
  </sheetViews>
  <sheetFormatPr defaultRowHeight="13.15"/>
  <cols>
    <col min="1" max="1" width="6.7109375" customWidth="1"/>
    <col min="2" max="2" width="55.5703125" customWidth="1"/>
    <col min="3" max="3" width="11.140625" style="136" customWidth="1"/>
    <col min="4" max="4" width="11.42578125" style="143" customWidth="1"/>
    <col min="5" max="5" width="75.28515625" customWidth="1"/>
  </cols>
  <sheetData>
    <row r="1" spans="1:7" ht="15.6">
      <c r="A1" s="142" t="s">
        <v>33</v>
      </c>
    </row>
    <row r="2" spans="1:7" ht="18">
      <c r="A2" s="142" t="s">
        <v>137</v>
      </c>
      <c r="B2" s="144"/>
    </row>
    <row r="3" spans="1:7" ht="12" customHeight="1"/>
    <row r="4" spans="1:7" s="145" customFormat="1">
      <c r="C4" s="146" t="s">
        <v>138</v>
      </c>
      <c r="D4" s="147" t="s">
        <v>51</v>
      </c>
    </row>
    <row r="5" spans="1:7" s="145" customFormat="1" ht="13.9" thickBot="1">
      <c r="A5" s="148" t="s">
        <v>139</v>
      </c>
      <c r="B5" s="148"/>
      <c r="C5" s="149" t="s">
        <v>140</v>
      </c>
      <c r="D5" s="150" t="s">
        <v>141</v>
      </c>
      <c r="E5" s="148" t="s">
        <v>58</v>
      </c>
    </row>
    <row r="6" spans="1:7">
      <c r="A6" s="151" t="s">
        <v>142</v>
      </c>
      <c r="B6" s="152"/>
      <c r="C6" s="153" t="s">
        <v>143</v>
      </c>
      <c r="D6" s="154">
        <v>800</v>
      </c>
      <c r="E6" s="137"/>
      <c r="F6" s="155" t="s">
        <v>144</v>
      </c>
      <c r="G6" s="156"/>
    </row>
    <row r="7" spans="1:7">
      <c r="A7" s="151" t="s">
        <v>145</v>
      </c>
      <c r="B7" s="152"/>
      <c r="C7" s="153" t="s">
        <v>143</v>
      </c>
      <c r="D7" s="154">
        <v>500</v>
      </c>
      <c r="E7" s="157"/>
      <c r="F7" s="155" t="s">
        <v>144</v>
      </c>
      <c r="G7" s="156"/>
    </row>
    <row r="8" spans="1:7">
      <c r="A8" s="151" t="s">
        <v>146</v>
      </c>
      <c r="B8" s="152"/>
      <c r="C8" s="153" t="s">
        <v>143</v>
      </c>
      <c r="D8" s="154">
        <v>960</v>
      </c>
      <c r="E8" s="137"/>
      <c r="F8" s="155"/>
      <c r="G8" s="156"/>
    </row>
    <row r="9" spans="1:7">
      <c r="A9" s="151" t="s">
        <v>147</v>
      </c>
      <c r="B9" s="152"/>
      <c r="C9" s="153" t="s">
        <v>143</v>
      </c>
      <c r="D9" s="154">
        <v>900</v>
      </c>
      <c r="E9" s="137"/>
      <c r="F9" s="155"/>
      <c r="G9" s="156"/>
    </row>
    <row r="10" spans="1:7">
      <c r="A10" s="161" t="s">
        <v>148</v>
      </c>
      <c r="B10" s="152"/>
      <c r="C10" s="153" t="s">
        <v>143</v>
      </c>
      <c r="D10" s="154">
        <v>1250</v>
      </c>
      <c r="E10" s="160" t="s">
        <v>149</v>
      </c>
      <c r="F10" s="155"/>
      <c r="G10" s="156"/>
    </row>
    <row r="11" spans="1:7">
      <c r="A11" s="161" t="s">
        <v>150</v>
      </c>
      <c r="B11" s="152"/>
      <c r="C11" s="213" t="s">
        <v>143</v>
      </c>
      <c r="D11" s="154">
        <v>2500</v>
      </c>
      <c r="E11" s="160" t="s">
        <v>149</v>
      </c>
      <c r="F11" s="155"/>
      <c r="G11" s="156"/>
    </row>
    <row r="12" spans="1:7">
      <c r="A12" s="151" t="s">
        <v>151</v>
      </c>
      <c r="B12" s="152"/>
      <c r="C12" s="153"/>
      <c r="D12" s="154"/>
      <c r="E12" s="158" t="s">
        <v>152</v>
      </c>
      <c r="F12" s="155"/>
      <c r="G12" s="156"/>
    </row>
    <row r="13" spans="1:7">
      <c r="A13" s="151" t="s">
        <v>153</v>
      </c>
      <c r="B13" s="152"/>
      <c r="C13" s="153" t="s">
        <v>154</v>
      </c>
      <c r="D13" s="154">
        <v>4</v>
      </c>
      <c r="E13" s="158"/>
      <c r="F13" s="155"/>
      <c r="G13" s="156"/>
    </row>
    <row r="14" spans="1:7">
      <c r="A14" s="151" t="s">
        <v>155</v>
      </c>
      <c r="B14" s="152"/>
      <c r="C14" s="153" t="s">
        <v>156</v>
      </c>
      <c r="D14" s="154">
        <v>6250</v>
      </c>
      <c r="E14" s="158" t="s">
        <v>144</v>
      </c>
      <c r="F14" s="155" t="s">
        <v>144</v>
      </c>
      <c r="G14" s="156"/>
    </row>
    <row r="15" spans="1:7">
      <c r="A15" s="151" t="s">
        <v>157</v>
      </c>
      <c r="B15" s="152"/>
      <c r="C15" s="153" t="s">
        <v>143</v>
      </c>
      <c r="D15" s="154">
        <v>135</v>
      </c>
      <c r="E15" s="158" t="s">
        <v>158</v>
      </c>
      <c r="G15" s="156"/>
    </row>
    <row r="16" spans="1:7">
      <c r="A16" s="151" t="s">
        <v>159</v>
      </c>
      <c r="B16" s="152"/>
      <c r="C16" s="153" t="s">
        <v>143</v>
      </c>
      <c r="D16" s="154">
        <v>50</v>
      </c>
      <c r="E16" s="157"/>
      <c r="F16" s="155"/>
      <c r="G16" s="156"/>
    </row>
    <row r="17" spans="1:7">
      <c r="A17" s="151" t="s">
        <v>160</v>
      </c>
      <c r="B17" s="152"/>
      <c r="C17" s="153" t="s">
        <v>161</v>
      </c>
      <c r="D17" s="154">
        <v>8</v>
      </c>
      <c r="E17" s="160" t="s">
        <v>162</v>
      </c>
      <c r="F17" s="155" t="s">
        <v>144</v>
      </c>
      <c r="G17" s="156"/>
    </row>
    <row r="18" spans="1:7">
      <c r="A18" s="151" t="s">
        <v>163</v>
      </c>
      <c r="B18" s="152"/>
      <c r="C18" s="153" t="s">
        <v>156</v>
      </c>
      <c r="D18" s="154">
        <v>1300</v>
      </c>
      <c r="E18" s="137"/>
      <c r="G18" s="156"/>
    </row>
    <row r="19" spans="1:7">
      <c r="A19" s="151" t="s">
        <v>164</v>
      </c>
      <c r="B19" s="152"/>
      <c r="C19" s="153" t="s">
        <v>143</v>
      </c>
      <c r="D19" s="154">
        <v>500</v>
      </c>
      <c r="E19" s="157"/>
      <c r="F19" s="155"/>
      <c r="G19" s="156"/>
    </row>
    <row r="20" spans="1:7">
      <c r="A20" s="151" t="s">
        <v>165</v>
      </c>
      <c r="B20" s="152"/>
      <c r="C20" s="153" t="s">
        <v>166</v>
      </c>
      <c r="D20" s="154">
        <v>2000</v>
      </c>
      <c r="E20" s="157"/>
      <c r="F20" s="155"/>
      <c r="G20" s="156"/>
    </row>
    <row r="21" spans="1:7">
      <c r="A21" s="151" t="s">
        <v>167</v>
      </c>
      <c r="B21" s="152"/>
      <c r="C21" s="159" t="s">
        <v>143</v>
      </c>
      <c r="D21" s="154">
        <v>800</v>
      </c>
      <c r="E21" s="157" t="s">
        <v>144</v>
      </c>
      <c r="F21" s="155" t="s">
        <v>144</v>
      </c>
      <c r="G21" s="156"/>
    </row>
    <row r="22" spans="1:7">
      <c r="A22" s="151" t="s">
        <v>168</v>
      </c>
      <c r="B22" s="152"/>
      <c r="C22" s="159" t="s">
        <v>166</v>
      </c>
      <c r="D22" s="154">
        <v>7500</v>
      </c>
      <c r="E22" s="157"/>
      <c r="F22" s="155"/>
      <c r="G22" s="156"/>
    </row>
    <row r="23" spans="1:7">
      <c r="A23" s="151" t="s">
        <v>169</v>
      </c>
      <c r="B23" s="152"/>
      <c r="C23" s="159" t="s">
        <v>143</v>
      </c>
      <c r="D23" s="154">
        <v>650</v>
      </c>
      <c r="E23" s="157"/>
      <c r="F23" s="155"/>
      <c r="G23" s="156"/>
    </row>
    <row r="24" spans="1:7">
      <c r="A24" s="151" t="s">
        <v>170</v>
      </c>
      <c r="B24" s="152"/>
      <c r="C24" s="159" t="s">
        <v>143</v>
      </c>
      <c r="D24" s="154">
        <v>125</v>
      </c>
      <c r="E24" s="157"/>
      <c r="F24" s="155"/>
      <c r="G24" s="156"/>
    </row>
    <row r="25" spans="1:7">
      <c r="A25" s="151" t="s">
        <v>171</v>
      </c>
      <c r="B25" s="152"/>
      <c r="C25" s="159" t="s">
        <v>166</v>
      </c>
      <c r="D25" s="154">
        <v>125</v>
      </c>
      <c r="E25" s="157"/>
      <c r="F25" s="155"/>
      <c r="G25" s="156"/>
    </row>
    <row r="26" spans="1:7">
      <c r="A26" s="151" t="s">
        <v>172</v>
      </c>
      <c r="B26" s="152"/>
      <c r="C26" s="159" t="s">
        <v>166</v>
      </c>
      <c r="D26" s="154">
        <v>2000</v>
      </c>
      <c r="E26" s="157" t="s">
        <v>144</v>
      </c>
      <c r="F26" s="155" t="s">
        <v>144</v>
      </c>
      <c r="G26" s="156"/>
    </row>
    <row r="27" spans="1:7">
      <c r="A27" s="161" t="s">
        <v>173</v>
      </c>
      <c r="B27" s="152"/>
      <c r="C27" s="159" t="s">
        <v>174</v>
      </c>
      <c r="D27" s="154">
        <v>20</v>
      </c>
      <c r="E27" s="160" t="s">
        <v>175</v>
      </c>
      <c r="G27" s="156"/>
    </row>
    <row r="28" spans="1:7">
      <c r="A28" s="151" t="s">
        <v>176</v>
      </c>
      <c r="B28" s="152"/>
      <c r="C28" s="159" t="s">
        <v>144</v>
      </c>
      <c r="D28" s="154" t="s">
        <v>144</v>
      </c>
      <c r="E28" s="158" t="s">
        <v>177</v>
      </c>
      <c r="G28" s="156"/>
    </row>
    <row r="29" spans="1:7">
      <c r="A29" s="151" t="s">
        <v>178</v>
      </c>
      <c r="B29" s="152"/>
      <c r="C29" s="159" t="s">
        <v>144</v>
      </c>
      <c r="D29" s="154" t="s">
        <v>144</v>
      </c>
      <c r="E29" s="158" t="s">
        <v>179</v>
      </c>
      <c r="G29" s="156"/>
    </row>
    <row r="30" spans="1:7">
      <c r="A30" s="151" t="s">
        <v>180</v>
      </c>
      <c r="B30" s="152"/>
      <c r="C30" s="159" t="s">
        <v>181</v>
      </c>
      <c r="D30" s="154">
        <v>2080</v>
      </c>
      <c r="E30" s="157" t="s">
        <v>144</v>
      </c>
      <c r="F30" s="155"/>
      <c r="G30" s="156"/>
    </row>
    <row r="31" spans="1:7">
      <c r="A31" s="151" t="s">
        <v>182</v>
      </c>
      <c r="B31" s="152"/>
      <c r="C31" s="159" t="s">
        <v>166</v>
      </c>
      <c r="D31" s="154">
        <v>5500</v>
      </c>
      <c r="E31" s="157"/>
      <c r="F31" s="155"/>
      <c r="G31" s="156"/>
    </row>
    <row r="32" spans="1:7">
      <c r="A32" s="151" t="s">
        <v>183</v>
      </c>
      <c r="B32" s="152"/>
      <c r="C32" s="159" t="s">
        <v>166</v>
      </c>
      <c r="D32" s="154">
        <v>10000</v>
      </c>
      <c r="E32" s="157"/>
      <c r="F32" s="155"/>
      <c r="G32" s="156"/>
    </row>
    <row r="33" spans="1:7">
      <c r="A33" s="151" t="s">
        <v>184</v>
      </c>
      <c r="B33" s="152"/>
      <c r="C33" s="159" t="s">
        <v>156</v>
      </c>
      <c r="D33" s="154">
        <v>350</v>
      </c>
      <c r="E33" s="157"/>
      <c r="F33" s="155"/>
      <c r="G33" s="156"/>
    </row>
    <row r="34" spans="1:7">
      <c r="A34" s="151" t="s">
        <v>185</v>
      </c>
      <c r="B34" s="152"/>
      <c r="C34" s="159" t="s">
        <v>154</v>
      </c>
      <c r="D34" s="154">
        <v>0.1</v>
      </c>
      <c r="E34" s="157"/>
      <c r="F34" s="155"/>
      <c r="G34" s="156"/>
    </row>
    <row r="35" spans="1:7">
      <c r="E35" s="137"/>
    </row>
    <row r="38" spans="1:7">
      <c r="A38" s="145" t="s">
        <v>186</v>
      </c>
      <c r="B38" t="s">
        <v>187</v>
      </c>
    </row>
    <row r="39" spans="1:7">
      <c r="B39"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DPR Construction,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Whitney Dorn</dc:creator>
  <cp:keywords/>
  <dc:description/>
  <cp:lastModifiedBy>Marlo Castro</cp:lastModifiedBy>
  <cp:revision/>
  <dcterms:created xsi:type="dcterms:W3CDTF">2012-01-18T20:45:30Z</dcterms:created>
  <dcterms:modified xsi:type="dcterms:W3CDTF">2018-12-12T16:34:54Z</dcterms:modified>
  <cp:category/>
  <cp:contentStatus/>
</cp:coreProperties>
</file>