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trgerard\Downloads\"/>
    </mc:Choice>
  </mc:AlternateContent>
  <xr:revisionPtr revIDLastSave="0" documentId="13_ncr:1_{6EF0B707-FDEC-4E69-BC66-6A067DE685B5}" xr6:coauthVersionLast="47" xr6:coauthVersionMax="47" xr10:uidLastSave="{00000000-0000-0000-0000-000000000000}"/>
  <bookViews>
    <workbookView xWindow="-120" yWindow="-120" windowWidth="38640" windowHeight="21120" tabRatio="966" xr2:uid="{00000000-000D-0000-FFFF-FFFF00000000}"/>
  </bookViews>
  <sheets>
    <sheet name="Cover Letter" sheetId="27" r:id="rId1"/>
    <sheet name="Narrative (A)" sheetId="5" r:id="rId2"/>
    <sheet name="Price Summary (B)" sheetId="2" r:id="rId3"/>
    <sheet name="General Requirements (F)" sheetId="22" r:id="rId4"/>
    <sheet name="GR Calculations (G)" sheetId="23" state="hidden" r:id="rId5"/>
    <sheet name="CCG Self Cost Added (J)" sheetId="25" r:id="rId6"/>
    <sheet name="CCG Self Deleted (H)" sheetId="19" state="hidden" r:id="rId7"/>
    <sheet name="CCG Self Deleted Incurred (I)" sheetId="26" state="hidden" r:id="rId8"/>
    <sheet name="Schedule Fragnet (K)" sheetId="21" state="hidden" r:id="rId9"/>
  </sheets>
  <definedNames>
    <definedName name="_xlnm.Print_Area" localSheetId="5">'CCG Self Cost Added (J)'!$A$1:$P$60</definedName>
    <definedName name="_xlnm.Print_Area" localSheetId="6">'CCG Self Deleted (H)'!$A$1:$P$60</definedName>
    <definedName name="_xlnm.Print_Area" localSheetId="7">'CCG Self Deleted Incurred (I)'!$A$1:$P$60</definedName>
    <definedName name="_xlnm.Print_Area" localSheetId="0">'Cover Letter'!$A$2:$F$29</definedName>
    <definedName name="_xlnm.Print_Area" localSheetId="3">'General Requirements (F)'!$A$1:$F$80</definedName>
    <definedName name="_xlnm.Print_Area" localSheetId="1">'Narrative (A)'!$A$3:$G$43</definedName>
    <definedName name="_xlnm.Print_Area" localSheetId="2">'Price Summary (B)'!$A$2:$H$64</definedName>
    <definedName name="_xlnm.Print_Area" localSheetId="8">'Schedule Fragnet (K)'!$A$1:$K$41</definedName>
    <definedName name="_xlnm.Print_Titles" localSheetId="5">'CCG Self Cost Added (J)'!$1:$9</definedName>
    <definedName name="_xlnm.Print_Titles" localSheetId="6">'CCG Self Deleted (H)'!$1:$9</definedName>
    <definedName name="_xlnm.Print_Titles" localSheetId="7">'CCG Self Deleted Incurred (I)'!$1:$9</definedName>
    <definedName name="Text28" localSheetId="5">#REF!</definedName>
    <definedName name="Text28" localSheetId="7">#REF!</definedName>
    <definedName name="Text28">#REF!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8" i="27" l="1"/>
  <c r="E24" i="2"/>
  <c r="G24" i="2" s="1"/>
  <c r="D32" i="2"/>
  <c r="E30" i="2"/>
  <c r="G30" i="2" s="1"/>
  <c r="E29" i="2"/>
  <c r="G29" i="2" s="1"/>
  <c r="E23" i="2" l="1"/>
  <c r="G23" i="2" s="1"/>
  <c r="B27" i="22"/>
  <c r="E37" i="22"/>
  <c r="B5" i="27"/>
  <c r="E56" i="2"/>
  <c r="B48" i="22" l="1"/>
  <c r="B32" i="23" l="1"/>
  <c r="F32" i="23" s="1"/>
  <c r="D35" i="23"/>
  <c r="F24" i="23"/>
  <c r="F25" i="23"/>
  <c r="F26" i="23"/>
  <c r="F27" i="23"/>
  <c r="F31" i="23"/>
  <c r="G31" i="23" s="1"/>
  <c r="G24" i="23" l="1"/>
  <c r="G25" i="23"/>
  <c r="G26" i="23"/>
  <c r="G27" i="23"/>
  <c r="G32" i="23"/>
  <c r="B33" i="23"/>
  <c r="F33" i="23" s="1"/>
  <c r="B29" i="23"/>
  <c r="F29" i="23" s="1"/>
  <c r="B34" i="23"/>
  <c r="F34" i="23" s="1"/>
  <c r="B30" i="23"/>
  <c r="F30" i="23" s="1"/>
  <c r="B28" i="23"/>
  <c r="F28" i="23" s="1"/>
  <c r="G29" i="23" l="1"/>
  <c r="G30" i="23"/>
  <c r="G34" i="23"/>
  <c r="G33" i="23"/>
  <c r="G28" i="23"/>
  <c r="E58" i="22"/>
  <c r="E57" i="22"/>
  <c r="B8" i="2" l="1"/>
  <c r="C7" i="21"/>
  <c r="C7" i="26"/>
  <c r="C7" i="19"/>
  <c r="B7" i="23"/>
  <c r="E47" i="22"/>
  <c r="E48" i="22"/>
  <c r="E49" i="22"/>
  <c r="P36" i="25"/>
  <c r="P37" i="25"/>
  <c r="P38" i="25"/>
  <c r="P39" i="25"/>
  <c r="P40" i="25"/>
  <c r="P32" i="19"/>
  <c r="P33" i="19"/>
  <c r="P34" i="19"/>
  <c r="P35" i="19"/>
  <c r="P36" i="19"/>
  <c r="P37" i="19"/>
  <c r="P38" i="19"/>
  <c r="P39" i="19"/>
  <c r="P40" i="19"/>
  <c r="P31" i="19"/>
  <c r="H7" i="2"/>
  <c r="B51" i="22"/>
  <c r="B42" i="22"/>
  <c r="B41" i="22"/>
  <c r="B39" i="22"/>
  <c r="B38" i="22"/>
  <c r="E67" i="22" l="1"/>
  <c r="E79" i="22"/>
  <c r="E78" i="22"/>
  <c r="E77" i="22"/>
  <c r="E76" i="22"/>
  <c r="E75" i="22"/>
  <c r="E80" i="22" l="1"/>
  <c r="F19" i="2" s="1"/>
  <c r="E71" i="22"/>
  <c r="E70" i="22"/>
  <c r="E69" i="22"/>
  <c r="E68" i="22"/>
  <c r="E66" i="22"/>
  <c r="E65" i="22"/>
  <c r="E64" i="22"/>
  <c r="E63" i="22"/>
  <c r="E62" i="22"/>
  <c r="E56" i="22"/>
  <c r="E55" i="22"/>
  <c r="E54" i="22"/>
  <c r="E53" i="22"/>
  <c r="E52" i="22"/>
  <c r="E51" i="22"/>
  <c r="E50" i="22"/>
  <c r="E46" i="22"/>
  <c r="E45" i="22"/>
  <c r="E44" i="22"/>
  <c r="E43" i="22"/>
  <c r="E42" i="22"/>
  <c r="E41" i="22"/>
  <c r="E39" i="22"/>
  <c r="E38" i="22"/>
  <c r="E10" i="22"/>
  <c r="E11" i="22"/>
  <c r="E12" i="22"/>
  <c r="E17" i="22"/>
  <c r="E18" i="22"/>
  <c r="E19" i="22"/>
  <c r="E20" i="22"/>
  <c r="E21" i="22"/>
  <c r="E22" i="22"/>
  <c r="E23" i="22"/>
  <c r="E24" i="22"/>
  <c r="E25" i="22"/>
  <c r="E26" i="22"/>
  <c r="E27" i="22"/>
  <c r="E28" i="22"/>
  <c r="E29" i="22"/>
  <c r="E30" i="22"/>
  <c r="E31" i="22"/>
  <c r="E32" i="22"/>
  <c r="E33" i="22"/>
  <c r="G53" i="2"/>
  <c r="E72" i="22" l="1"/>
  <c r="F18" i="2" s="1"/>
  <c r="E14" i="22"/>
  <c r="F15" i="2" s="1"/>
  <c r="E19" i="2"/>
  <c r="E18" i="2"/>
  <c r="E17" i="2"/>
  <c r="E16" i="2"/>
  <c r="E15" i="2"/>
  <c r="G32" i="2" l="1"/>
  <c r="E34" i="22"/>
  <c r="D21" i="2" l="1"/>
  <c r="C21" i="2"/>
  <c r="P56" i="26"/>
  <c r="P55" i="26"/>
  <c r="P54" i="26"/>
  <c r="P53" i="26"/>
  <c r="P52" i="26"/>
  <c r="P51" i="26"/>
  <c r="P50" i="26"/>
  <c r="P49" i="26"/>
  <c r="P48" i="26"/>
  <c r="P47" i="26"/>
  <c r="P40" i="26"/>
  <c r="P39" i="26"/>
  <c r="P38" i="26"/>
  <c r="P37" i="26"/>
  <c r="P36" i="26"/>
  <c r="P35" i="26"/>
  <c r="P34" i="26"/>
  <c r="P33" i="26"/>
  <c r="P32" i="26"/>
  <c r="P31" i="26"/>
  <c r="P24" i="26"/>
  <c r="P23" i="26"/>
  <c r="P22" i="26"/>
  <c r="P21" i="26"/>
  <c r="P20" i="26"/>
  <c r="P19" i="26"/>
  <c r="P18" i="26"/>
  <c r="P17" i="26"/>
  <c r="P16" i="26"/>
  <c r="P15" i="26"/>
  <c r="P56" i="25"/>
  <c r="P55" i="25"/>
  <c r="P54" i="25"/>
  <c r="P53" i="25"/>
  <c r="P52" i="25"/>
  <c r="P51" i="25"/>
  <c r="P50" i="25"/>
  <c r="P49" i="25"/>
  <c r="P48" i="25"/>
  <c r="P47" i="25"/>
  <c r="P24" i="25"/>
  <c r="P23" i="25"/>
  <c r="P22" i="25"/>
  <c r="P21" i="25"/>
  <c r="P20" i="25"/>
  <c r="P19" i="25"/>
  <c r="P18" i="25"/>
  <c r="P17" i="25"/>
  <c r="P16" i="25"/>
  <c r="P25" i="26" l="1"/>
  <c r="P25" i="25"/>
  <c r="P41" i="25"/>
  <c r="P57" i="25"/>
  <c r="P41" i="26"/>
  <c r="P57" i="26"/>
  <c r="D64" i="23" l="1"/>
  <c r="F63" i="23"/>
  <c r="G63" i="23" s="1"/>
  <c r="F62" i="23"/>
  <c r="G62" i="23" s="1"/>
  <c r="F61" i="23"/>
  <c r="G61" i="23" s="1"/>
  <c r="F60" i="23"/>
  <c r="G60" i="23" s="1"/>
  <c r="F59" i="23"/>
  <c r="G59" i="23" s="1"/>
  <c r="F58" i="23"/>
  <c r="G58" i="23" s="1"/>
  <c r="F57" i="23"/>
  <c r="G57" i="23" s="1"/>
  <c r="D53" i="23"/>
  <c r="F52" i="23"/>
  <c r="G52" i="23" s="1"/>
  <c r="F51" i="23"/>
  <c r="D47" i="23"/>
  <c r="G46" i="23"/>
  <c r="B47" i="23" s="1"/>
  <c r="D41" i="23"/>
  <c r="G40" i="23"/>
  <c r="B41" i="23" s="1"/>
  <c r="F23" i="23"/>
  <c r="D19" i="23"/>
  <c r="F18" i="23"/>
  <c r="G18" i="23" s="1"/>
  <c r="F17" i="23"/>
  <c r="G17" i="23" s="1"/>
  <c r="D13" i="23"/>
  <c r="F12" i="23"/>
  <c r="G12" i="23" s="1"/>
  <c r="F11" i="23"/>
  <c r="G11" i="23" s="1"/>
  <c r="G23" i="23" l="1"/>
  <c r="B35" i="23" s="1"/>
  <c r="F35" i="23"/>
  <c r="G47" i="23"/>
  <c r="G41" i="23"/>
  <c r="G51" i="23"/>
  <c r="B53" i="23" s="1"/>
  <c r="G53" i="23" s="1"/>
  <c r="B13" i="23"/>
  <c r="G13" i="23" s="1"/>
  <c r="B19" i="23"/>
  <c r="G19" i="23" s="1"/>
  <c r="B64" i="23"/>
  <c r="G64" i="23" s="1"/>
  <c r="E32" i="2" l="1"/>
  <c r="P56" i="19" l="1"/>
  <c r="P55" i="19"/>
  <c r="P54" i="19"/>
  <c r="P53" i="19"/>
  <c r="P52" i="19"/>
  <c r="P51" i="19"/>
  <c r="P50" i="19"/>
  <c r="P49" i="19"/>
  <c r="P48" i="19"/>
  <c r="P47" i="19"/>
  <c r="P24" i="19"/>
  <c r="P23" i="19"/>
  <c r="P22" i="19"/>
  <c r="P21" i="19"/>
  <c r="P20" i="19"/>
  <c r="P19" i="19"/>
  <c r="P18" i="19"/>
  <c r="P17" i="19"/>
  <c r="P16" i="19"/>
  <c r="P15" i="19"/>
  <c r="P25" i="19" l="1"/>
  <c r="P41" i="19"/>
  <c r="P57" i="19"/>
  <c r="G46" i="2" l="1"/>
  <c r="G47" i="2"/>
  <c r="G48" i="2"/>
  <c r="F56" i="2"/>
  <c r="D56" i="2"/>
  <c r="C56" i="2"/>
  <c r="G82" i="2" l="1"/>
  <c r="F82" i="2"/>
  <c r="E82" i="2"/>
  <c r="D82" i="2"/>
  <c r="C82" i="2"/>
  <c r="B82" i="2"/>
  <c r="G19" i="2" l="1"/>
  <c r="G18" i="2"/>
  <c r="F26" i="2"/>
  <c r="D26" i="2"/>
  <c r="D33" i="2" s="1"/>
  <c r="C26" i="2"/>
  <c r="C33" i="2" s="1"/>
  <c r="G26" i="2" l="1"/>
  <c r="E26" i="2"/>
  <c r="G15" i="2" l="1"/>
  <c r="E21" i="2"/>
  <c r="E33" i="2" s="1"/>
  <c r="G45" i="2"/>
  <c r="G44" i="2"/>
  <c r="G49" i="2" l="1"/>
  <c r="G55" i="2" s="1"/>
  <c r="G54" i="2" l="1"/>
  <c r="G56" i="2" s="1"/>
  <c r="C6" i="19" l="1"/>
  <c r="B6" i="23" l="1"/>
  <c r="C6" i="25"/>
  <c r="C6" i="21"/>
  <c r="C6" i="26"/>
  <c r="G35" i="23"/>
  <c r="E59" i="22" s="1"/>
  <c r="F21" i="2" l="1"/>
  <c r="F33" i="2" s="1"/>
  <c r="G17" i="2"/>
  <c r="G21" i="2" s="1"/>
  <c r="G33" i="2" l="1"/>
  <c r="G37" i="2" l="1"/>
  <c r="G41" i="2" s="1"/>
  <c r="G42" i="2" s="1"/>
  <c r="G57" i="2" s="1"/>
  <c r="A22"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BB</author>
  </authors>
  <commentList>
    <comment ref="B55" authorId="0" shapeId="0" xr:uid="{00000000-0006-0000-0100-000002000000}">
      <text>
        <r>
          <rPr>
            <sz val="8"/>
            <color indexed="81"/>
            <rFont val="Tahoma"/>
            <family val="2"/>
          </rPr>
          <t xml:space="preserve">Auto populated from
"Profit Analysis" tab.
</t>
        </r>
      </text>
    </comment>
  </commentList>
</comments>
</file>

<file path=xl/sharedStrings.xml><?xml version="1.0" encoding="utf-8"?>
<sst xmlns="http://schemas.openxmlformats.org/spreadsheetml/2006/main" count="616" uniqueCount="301">
  <si>
    <t>&lt;&lt;Input Required in blue highlighted cells&gt;&gt;</t>
  </si>
  <si>
    <t>Date:</t>
  </si>
  <si>
    <t xml:space="preserve">Project: </t>
  </si>
  <si>
    <t xml:space="preserve">Reference:   </t>
  </si>
  <si>
    <t>Revision:</t>
  </si>
  <si>
    <t xml:space="preserve">Contract No: </t>
  </si>
  <si>
    <t>Clark Construction Group - CA, LP</t>
  </si>
  <si>
    <t>Proposal Information</t>
  </si>
  <si>
    <t>Northrop Grumman Systems Corporation</t>
  </si>
  <si>
    <t>Pushed to P$ Prop Cover</t>
  </si>
  <si>
    <t>Project Name:</t>
  </si>
  <si>
    <t>Clark Job #</t>
  </si>
  <si>
    <t>Change Request #:</t>
  </si>
  <si>
    <t>Revision #</t>
  </si>
  <si>
    <t>Description:</t>
  </si>
  <si>
    <t>Scope of Work:</t>
  </si>
  <si>
    <t>Qualifications</t>
  </si>
  <si>
    <t>In order to account for frequent changes in labor and material cost, this proposal is valid for no more than 30 days.  Additional cost may be incurred if proposals not accepted within 30 days.</t>
  </si>
  <si>
    <t>CCG reserves the right to request additional compensation and/or a further time extension which, in the future, may be justified as the result of this modification/change order's unforseeable cumulative effect with other change orders/modifications.</t>
  </si>
  <si>
    <t>Qualifications, clarifications, and/or exclusions detailed in subcontractor's proposals, included within CCG's proposals, shall be understood to be part of the CCG proposal.</t>
  </si>
  <si>
    <t>These price and schedule proposals do not include impacts that may be caused by the ongoing COVID-19 pandemic.  This is a dynamic and evolving situation, and therefore such impacts are necessarily impossible to predict, but may include delays caused by state of emergency, shutdown, quarantine, or unavailability, delayed availability or increased costs of materials, labor, or both.  Clark reserves the right to seek an equitable adjustment in the future for any such increased costs or resulting delays as appropriate.</t>
  </si>
  <si>
    <t>Basis of Estimate</t>
  </si>
  <si>
    <t>Factual Factors</t>
  </si>
  <si>
    <t>Contingencies</t>
  </si>
  <si>
    <t>Schedule</t>
  </si>
  <si>
    <t>Negotiation Highlights</t>
  </si>
  <si>
    <t xml:space="preserve">&lt;&lt; INPUT REQUIRED&gt;&gt; </t>
  </si>
  <si>
    <t>PRICE SUMMARY</t>
  </si>
  <si>
    <t>REQUEST FOR CHANGE ORDER PROPOSAL (Certified Cost or Pricing Data)</t>
  </si>
  <si>
    <t>Vandenberg Space Force Base (VSFB) Contractor Support Areas (CSA)</t>
  </si>
  <si>
    <t>PO#5300018630</t>
  </si>
  <si>
    <t>Cost elements</t>
  </si>
  <si>
    <t>Estimated cost of all work deleted</t>
  </si>
  <si>
    <t>Cost of deleted work already performed</t>
  </si>
  <si>
    <t>Net cost to be deleted</t>
  </si>
  <si>
    <t>Cost of work added</t>
  </si>
  <si>
    <t>Net cost of Change</t>
  </si>
  <si>
    <t>Notes</t>
  </si>
  <si>
    <t>(1)</t>
  </si>
  <si>
    <t>(2)</t>
  </si>
  <si>
    <t>(3)</t>
  </si>
  <si>
    <t>(4)</t>
  </si>
  <si>
    <t>(5)</t>
  </si>
  <si>
    <t>(6)</t>
  </si>
  <si>
    <t>(7)</t>
  </si>
  <si>
    <t>Section 1 - Field Supervision &amp; General Requirements Changes Due to Additional Time</t>
  </si>
  <si>
    <t>(See General Requirements Detail additional information)</t>
  </si>
  <si>
    <t xml:space="preserve">Supervision </t>
  </si>
  <si>
    <t>General Requirements - Labor</t>
  </si>
  <si>
    <t>General Requirements - Material</t>
  </si>
  <si>
    <t>General Requirements - Equipment</t>
  </si>
  <si>
    <t xml:space="preserve">General Requirements - Consultant </t>
  </si>
  <si>
    <t>Field Supervision &amp; General Requirements Subtotal:</t>
  </si>
  <si>
    <t>Section 2 - Clark Self Perform Work</t>
  </si>
  <si>
    <t xml:space="preserve"> </t>
  </si>
  <si>
    <t>Clark Self Perform Work Subtotal:</t>
  </si>
  <si>
    <t xml:space="preserve">Section 3 - Subcontracted Work </t>
  </si>
  <si>
    <t>Subcontracted Work Subtotal:</t>
  </si>
  <si>
    <t>Total DIRECT COST</t>
  </si>
  <si>
    <t>Section 4 -  Insurance</t>
  </si>
  <si>
    <t>General Liability</t>
  </si>
  <si>
    <t>Total Cost of Insurance</t>
  </si>
  <si>
    <t>Section 5 - Overhead &amp; Profit</t>
  </si>
  <si>
    <t>Overhead &amp; Profit on Direct Cost of Work &amp; Insurance</t>
  </si>
  <si>
    <t>Price of Overhead &amp; Profit</t>
  </si>
  <si>
    <t>Proposed Price with Overhead &amp; Profit</t>
  </si>
  <si>
    <t>Section 6 - Deletion of Base Scope of Work</t>
  </si>
  <si>
    <t>Field Supervision</t>
  </si>
  <si>
    <t>General Requirements - Materials</t>
  </si>
  <si>
    <t xml:space="preserve">General Requirements - Equipment </t>
  </si>
  <si>
    <t>General Requirements - Subcontractor</t>
  </si>
  <si>
    <t>Proposed Deletion of Self Perform Base Scope of Work</t>
  </si>
  <si>
    <t>Subcontractor A</t>
  </si>
  <si>
    <t>Subcontractor B</t>
  </si>
  <si>
    <t>Subcontractor C</t>
  </si>
  <si>
    <t>Proposed Deletion of Subcontractor Base Scope of Work</t>
  </si>
  <si>
    <t>Proposed Deletion of Base Scope of Work</t>
  </si>
  <si>
    <t>Price of Profit</t>
  </si>
  <si>
    <t>Deletion of Base Scope of Work with Profit</t>
  </si>
  <si>
    <t>Total Price with Profit</t>
  </si>
  <si>
    <t xml:space="preserve">Request a time extension of </t>
  </si>
  <si>
    <t>days</t>
  </si>
  <si>
    <t>Status of Change Order Proposal</t>
  </si>
  <si>
    <t>Work on hold pending direction; Notice to Proceed is required</t>
  </si>
  <si>
    <t>Work in progress</t>
  </si>
  <si>
    <t>Completed Work</t>
  </si>
  <si>
    <t>Relationship to Contract Line Item Numbers (CLIN)</t>
  </si>
  <si>
    <t>FAR 15.408 Table 15-2.I.D &amp; E - General Instructions</t>
  </si>
  <si>
    <t>CLIN 01</t>
  </si>
  <si>
    <t>CLIN 02</t>
  </si>
  <si>
    <t>CLIN 03</t>
  </si>
  <si>
    <t>CLIN 04</t>
  </si>
  <si>
    <t>CLIN 05</t>
  </si>
  <si>
    <t>Item</t>
  </si>
  <si>
    <t>Totals</t>
  </si>
  <si>
    <t>GENERAL REQUIREMENTS SUMMARY</t>
  </si>
  <si>
    <t>General Requirements Description - Supervision</t>
  </si>
  <si>
    <t>Rate</t>
  </si>
  <si>
    <t>Units</t>
  </si>
  <si>
    <t>Quantity</t>
  </si>
  <si>
    <t>Total</t>
  </si>
  <si>
    <t>Extended Cost</t>
  </si>
  <si>
    <t>General Requirements Supervision Total Cost</t>
  </si>
  <si>
    <t>General Requirements Description - Labor</t>
  </si>
  <si>
    <t>IT EXPENSE (BIM 360 Field Software Usage)</t>
  </si>
  <si>
    <t xml:space="preserve"> Man Hrs.</t>
  </si>
  <si>
    <t>BIM COORDINATION</t>
  </si>
  <si>
    <t>SCHEDULE CONSULTING - SCHEDULING TECHNICIAN</t>
  </si>
  <si>
    <t>Man Hrs.</t>
  </si>
  <si>
    <t>SCHEDULE CONSULTING - SENIOR SCHEDULING ENGINEER</t>
  </si>
  <si>
    <t>SCHEDULE CONSULTING - SCHEDULING PRINCIPAL</t>
  </si>
  <si>
    <t>TESTING/INSPECTION</t>
  </si>
  <si>
    <t>TEMPORARY LADDERS - LABOR</t>
  </si>
  <si>
    <t>DUST CONTROL - LABOR</t>
  </si>
  <si>
    <t>BUILDING LAYOUT LABOR - SURVEYOR</t>
  </si>
  <si>
    <t>BUILDING LAYOUT LABOR - SURVEY INSTRUMENT MAN</t>
  </si>
  <si>
    <t>GENERAL LABOR - CARPENTER</t>
  </si>
  <si>
    <t>GENERAL CLEANUP - LABORER</t>
  </si>
  <si>
    <t>MAINTAIN/REMOVE SAFETY RAILING - LABOR</t>
  </si>
  <si>
    <t>LULL RENTAL - LABOR</t>
  </si>
  <si>
    <t>HOIST OPERATOR</t>
  </si>
  <si>
    <t>Days</t>
  </si>
  <si>
    <t>ELEVATOR OPERATOR</t>
  </si>
  <si>
    <t>MEDICAL TRAILER/PARAMEDIC</t>
  </si>
  <si>
    <t>General Requirements Labor Total Cost</t>
  </si>
  <si>
    <t>General Requirements Description - Material</t>
  </si>
  <si>
    <t>POSTAGE/DELIVERY CHARGES</t>
  </si>
  <si>
    <t>Package</t>
  </si>
  <si>
    <t>TEMPORARY TOILETS - CLEANING 3 TIMES PER WEEK</t>
  </si>
  <si>
    <t>Monthly</t>
  </si>
  <si>
    <t>HANDWASH - CLEANING 3 TIMES PER WEEK</t>
  </si>
  <si>
    <t>TRASH HAULING/DUMPSTERS</t>
  </si>
  <si>
    <t>Loads</t>
  </si>
  <si>
    <t>TEMPORARY ELECTRIC USAGE</t>
  </si>
  <si>
    <t>KWH</t>
  </si>
  <si>
    <t>TEMPORARY WATER USAGE</t>
  </si>
  <si>
    <t>KGal</t>
  </si>
  <si>
    <t>PPE - HARDHAT</t>
  </si>
  <si>
    <t>Unit Price</t>
  </si>
  <si>
    <t>PPE - SAFETY VEST</t>
  </si>
  <si>
    <t>PPE - SAFETY GLASSES</t>
  </si>
  <si>
    <t>PPE - SAFETY GLOVES</t>
  </si>
  <si>
    <t>DRAWING REPRODUCTION - RFP REVIEW (15.5"x22")</t>
  </si>
  <si>
    <t>Dwg Sheet</t>
  </si>
  <si>
    <t>DRAWING REPRODUCTION - FOR CONSTRUCTION (24"x36")</t>
  </si>
  <si>
    <t>PROJECT SIGNAGE</t>
  </si>
  <si>
    <t>LS</t>
  </si>
  <si>
    <t>ROAD REPAIR</t>
  </si>
  <si>
    <t>DUST CONTROL - MATERIAL(WATER)</t>
  </si>
  <si>
    <t>DUST CONTROL - EQUIPMENT</t>
  </si>
  <si>
    <t>BUILDING LAYOUT MATERIAL</t>
  </si>
  <si>
    <t>SAFETY RAILING</t>
  </si>
  <si>
    <t>TEMPORARY BUILDING DRY-IN</t>
  </si>
  <si>
    <t>BINDER 1"</t>
  </si>
  <si>
    <t>BINDER 3"</t>
  </si>
  <si>
    <t>General Requirements Material Total Cost</t>
  </si>
  <si>
    <t>General Requirements Description - Equipment</t>
  </si>
  <si>
    <t>TEMPORARY LADDERS - MATERIAL</t>
  </si>
  <si>
    <t>Per 8' Ladder</t>
  </si>
  <si>
    <t xml:space="preserve">FIRE EXTINGUISHER </t>
  </si>
  <si>
    <t>SURVEY INSTRUMENTS</t>
  </si>
  <si>
    <t>SAFETY EQUIPMENT</t>
  </si>
  <si>
    <t>SMALL TOOLS</t>
  </si>
  <si>
    <t>LULL RENTAL - EQUIPMENT</t>
  </si>
  <si>
    <t>WATER INFILTRATION PROTECTION PROGRAM</t>
  </si>
  <si>
    <t>HOIST SETUP</t>
  </si>
  <si>
    <t>HOIST RENTAL</t>
  </si>
  <si>
    <t>General Requirements Equipment Total Cost</t>
  </si>
  <si>
    <t>General Requirements Description - Consultant</t>
  </si>
  <si>
    <t>General Requirements Subcontractor Total Cost</t>
  </si>
  <si>
    <t>GENERAL REQUIREMENTS RATE CALCULATIONS</t>
  </si>
  <si>
    <t>General Requirements Description</t>
  </si>
  <si>
    <t>TEMPORARY TOILETS</t>
  </si>
  <si>
    <t>Base Rate</t>
  </si>
  <si>
    <t>Rate Unit</t>
  </si>
  <si>
    <t>Estimated Units</t>
  </si>
  <si>
    <t>Tax</t>
  </si>
  <si>
    <t>Extended Tax</t>
  </si>
  <si>
    <t>Reference Back-Up 'D' for Additional Information</t>
  </si>
  <si>
    <t>(B*D*E)</t>
  </si>
  <si>
    <t>((B*D)+F)</t>
  </si>
  <si>
    <t>Toilet and Service 2 Times/Week</t>
  </si>
  <si>
    <t>Per Month</t>
  </si>
  <si>
    <t>Toilet and Service 3 Times/Week</t>
  </si>
  <si>
    <t>Extended Rate</t>
  </si>
  <si>
    <t>HANDWASH STATION &amp; TRASH CAN</t>
  </si>
  <si>
    <t>Reference Back-Up 'E' for Additional Information</t>
  </si>
  <si>
    <t>(B*E)</t>
  </si>
  <si>
    <t>Handwash, Trashcan, and Service 2 Times/Week</t>
  </si>
  <si>
    <t>Handwash, Trashcan, and Service 3 Times/Week</t>
  </si>
  <si>
    <t>Reference Back-Up 'F' for Additional Information</t>
  </si>
  <si>
    <t>20 Yard Waste Load</t>
  </si>
  <si>
    <t>Per Load</t>
  </si>
  <si>
    <t xml:space="preserve">        20 Yard Concrete</t>
  </si>
  <si>
    <t xml:space="preserve">        20 Yard Sorted Recycling </t>
  </si>
  <si>
    <t xml:space="preserve">        20 Yard Comingled Recycling</t>
  </si>
  <si>
    <t>30 Yard Waste Load</t>
  </si>
  <si>
    <t xml:space="preserve">        30 Yard Concrete</t>
  </si>
  <si>
    <t xml:space="preserve">        30 Yard Sorted Recycling </t>
  </si>
  <si>
    <t xml:space="preserve">        30 Yard Comingled Recycling</t>
  </si>
  <si>
    <t>40 Yard Waste Load</t>
  </si>
  <si>
    <t xml:space="preserve">        40 Yard Concrete</t>
  </si>
  <si>
    <t xml:space="preserve">        40 Yard Sorted Recycling </t>
  </si>
  <si>
    <t xml:space="preserve">        40 Yard Comingled Recycling</t>
  </si>
  <si>
    <t>Reference Back-Up 'G' for Additional Information</t>
  </si>
  <si>
    <t>Electric Usage Including Additional Charges, Taxes,</t>
  </si>
  <si>
    <t>and Discounts</t>
  </si>
  <si>
    <t>kWh</t>
  </si>
  <si>
    <t>Included in Rate</t>
  </si>
  <si>
    <t>Reference Back-Up 'H' for Additional Information</t>
  </si>
  <si>
    <t>Water Service Rate</t>
  </si>
  <si>
    <t>Per KGal</t>
  </si>
  <si>
    <t>DRAWING REPRODUCTION</t>
  </si>
  <si>
    <t>Reference Back-Up 'J' for Additional Information</t>
  </si>
  <si>
    <t>Half Size (15.5"x22") for RFP Review - (2) Sets</t>
  </si>
  <si>
    <t>Full Size (24"x36") for Construction - (2) Sets</t>
  </si>
  <si>
    <t>TESTING/INSPECTIONS</t>
  </si>
  <si>
    <t>Reference Back-Up 'LL' for Additional Information</t>
  </si>
  <si>
    <t>Lead Field Technician</t>
  </si>
  <si>
    <t>Hour</t>
  </si>
  <si>
    <t>Field Technician</t>
  </si>
  <si>
    <t>Project Manager</t>
  </si>
  <si>
    <t>Registered Professional Engineer</t>
  </si>
  <si>
    <t>Special Inspector (Other than Registered PE)</t>
  </si>
  <si>
    <t>Certified Welding Inspector (Visual)</t>
  </si>
  <si>
    <t>Certified Welding Inspector (MT, UT)</t>
  </si>
  <si>
    <t>CLARK SELF PERFORM ADDED COST SUMMARY</t>
  </si>
  <si>
    <t>CLARK SELF PERFORM SCOPE OF WORK:</t>
  </si>
  <si>
    <t>PAY RATE</t>
  </si>
  <si>
    <t>OVERTIME RATE</t>
  </si>
  <si>
    <t>TRAVEL EXPENSE</t>
  </si>
  <si>
    <t>ITEM</t>
  </si>
  <si>
    <t>JOB TITLE</t>
  </si>
  <si>
    <t>MAN HOURS</t>
  </si>
  <si>
    <t xml:space="preserve">BASE </t>
  </si>
  <si>
    <t xml:space="preserve">LABOR BURDEN   </t>
  </si>
  <si>
    <t>BASE</t>
  </si>
  <si>
    <t>PER DIEM</t>
  </si>
  <si>
    <t>LODGING</t>
  </si>
  <si>
    <t>LABOR</t>
  </si>
  <si>
    <t>TOTAL</t>
  </si>
  <si>
    <t>NO</t>
  </si>
  <si>
    <t>UNIT</t>
  </si>
  <si>
    <t>Men</t>
  </si>
  <si>
    <t>Weeks</t>
  </si>
  <si>
    <t>Hours</t>
  </si>
  <si>
    <t>Total Hours</t>
  </si>
  <si>
    <t>PRICE</t>
  </si>
  <si>
    <t>COST</t>
  </si>
  <si>
    <t>TOTAL LABOR COST</t>
  </si>
  <si>
    <t>PURPOSE</t>
  </si>
  <si>
    <t>DESCRIPTION OF MATERIAL</t>
  </si>
  <si>
    <t>QUANTITY OF MATERIALS</t>
  </si>
  <si>
    <t>MATERIAL</t>
  </si>
  <si>
    <t>MAT.</t>
  </si>
  <si>
    <t>QTY</t>
  </si>
  <si>
    <t>UNITS</t>
  </si>
  <si>
    <t>TOTAL MATERIAL COST</t>
  </si>
  <si>
    <t>RENTAL COST</t>
  </si>
  <si>
    <t>ACTIVE TIME RATE</t>
  </si>
  <si>
    <t>IDLE TIME RATE</t>
  </si>
  <si>
    <t>OWNED OR RENTED**</t>
  </si>
  <si>
    <t>EQUIPMENT DESCRIPTION</t>
  </si>
  <si>
    <t>QUANTITY OF HOURS ON JOB</t>
  </si>
  <si>
    <t>EQUIP</t>
  </si>
  <si>
    <t>DAYS</t>
  </si>
  <si>
    <t>HRS/DAY ACTIVE</t>
  </si>
  <si>
    <t>HRS/DAY IDLE</t>
  </si>
  <si>
    <t>TOTAL EQUIPMENT COST:</t>
  </si>
  <si>
    <t xml:space="preserve">**IF EQUIPMENT IS OWNED, YOU MUST ATTACH A DETAILED BREAKDOWN OF WHAT IS INCLUDED IN THE HOURLY RATE. ALSO YOU MUST SHOW IDLE AND ACTIVE TIME. </t>
  </si>
  <si>
    <t>**IF EQUIPMENT IS RENTED, YOU MUST ATTACH THE LEASE AGREEMENT OR RECEIPT FROM THE RENTAL COMPANY.</t>
  </si>
  <si>
    <t>CCG SELF PERFORM DELETED COST SUMMARY</t>
  </si>
  <si>
    <t>CLARK SELF PERFORM SCOPE OF WORK</t>
  </si>
  <si>
    <t>CLARK SELF PERFORM DELETED INCURRED SUMMARY</t>
  </si>
  <si>
    <t>SCHEDULE FRAGNET</t>
  </si>
  <si>
    <t>Narrative:</t>
  </si>
  <si>
    <t>The changes in the activities listed below have a predecessor of NGC NTP Issuance.  This work will not begin until a NTP has been issued.  Changes to  the activities listed below will require procurement and delivery prior to installation as shown in the proposed documents.  The full implication of this change on the schedule will remain unknown until NTP is issued.</t>
  </si>
  <si>
    <t>Predecessor</t>
  </si>
  <si>
    <t>Description</t>
  </si>
  <si>
    <t>Act ID</t>
  </si>
  <si>
    <t>Trade Code</t>
  </si>
  <si>
    <t>Area Code</t>
  </si>
  <si>
    <t>Duration</t>
  </si>
  <si>
    <t>Early Start</t>
  </si>
  <si>
    <t>Early Finish</t>
  </si>
  <si>
    <t>Act Start</t>
  </si>
  <si>
    <t>Act Finish</t>
  </si>
  <si>
    <t>Successor</t>
  </si>
  <si>
    <t>Padres, L.P.</t>
  </si>
  <si>
    <t>Owner:</t>
  </si>
  <si>
    <t>Contract #:</t>
  </si>
  <si>
    <t>Petco Park Clubhouse Renovations</t>
  </si>
  <si>
    <t>PO#2053328499</t>
  </si>
  <si>
    <t>005</t>
  </si>
  <si>
    <t>Contingency Balance</t>
  </si>
  <si>
    <t>Allowance Balance</t>
  </si>
  <si>
    <t>Attn: OWNER</t>
  </si>
  <si>
    <t>Dear OWNER,</t>
  </si>
  <si>
    <t>ENTER SUBJECT OF CHANGE</t>
  </si>
  <si>
    <t>AUTHORIZED SIGNER</t>
  </si>
  <si>
    <t>(Attached Subcontractor Proposals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</si>
</sst>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0.000%"/>
    <numFmt numFmtId="166" formatCode="_(&quot;$&quot;* #,##0_);_(&quot;$&quot;* \(#,##0\);_(&quot;$&quot;* &quot;-&quot;??_);_(@_)"/>
    <numFmt numFmtId="167" formatCode="0.00_)"/>
    <numFmt numFmtId="168" formatCode="mm/dd/yy;@"/>
    <numFmt numFmtId="169" formatCode="_(* #,##0_);_(* \(#,##0\);_(* &quot;-&quot;??_);_(@_)"/>
    <numFmt numFmtId="170" formatCode="_(&quot;$&quot;* #,##0.00000_);_(&quot;$&quot;* \(#,##0.00000\);_(&quot;$&quot;* &quot;-&quot;??_);_(@_)"/>
    <numFmt numFmtId="171" formatCode="_(&quot;$&quot;* #,##0.0000_);_(&quot;$&quot;* \(#,##0.0000\);_(&quot;$&quot;* &quot;-&quot;??_);_(@_)"/>
    <numFmt numFmtId="172" formatCode="0.0%"/>
    <numFmt numFmtId="173" formatCode="_(&quot;$&quot;* #,##0.000000_);_(&quot;$&quot;* \(#,##0.000000\);_(&quot;$&quot;* &quot;-&quot;??_);_(@_)"/>
    <numFmt numFmtId="174" formatCode="_(&quot;$&quot;* #,##0.000000000_);_(&quot;$&quot;* \(#,##0.000000000\);_(&quot;$&quot;* &quot;-&quot;??_);_(@_)"/>
  </numFmts>
  <fonts count="38"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0"/>
      <name val="MS Sans Serif"/>
      <family val="2"/>
    </font>
    <font>
      <sz val="11"/>
      <color theme="1"/>
      <name val="Calibri"/>
      <family val="2"/>
      <scheme val="minor"/>
    </font>
    <font>
      <b/>
      <sz val="12"/>
      <color theme="1"/>
      <name val="Calibri"/>
      <family val="2"/>
      <scheme val="minor"/>
    </font>
    <font>
      <b/>
      <i/>
      <sz val="10"/>
      <color theme="1"/>
      <name val="Calibri"/>
      <family val="2"/>
      <scheme val="minor"/>
    </font>
    <font>
      <sz val="10"/>
      <color rgb="FFFF0000"/>
      <name val="Calibri"/>
      <family val="2"/>
      <scheme val="minor"/>
    </font>
    <font>
      <u/>
      <sz val="11"/>
      <color theme="10"/>
      <name val="Calibri"/>
      <family val="2"/>
    </font>
    <font>
      <sz val="11"/>
      <name val="Calibri"/>
      <family val="2"/>
      <scheme val="minor"/>
    </font>
    <font>
      <b/>
      <sz val="14"/>
      <color rgb="FFFF0000"/>
      <name val="Calibri"/>
      <family val="2"/>
      <scheme val="minor"/>
    </font>
    <font>
      <sz val="10"/>
      <color rgb="FF0070C0"/>
      <name val="Calibri"/>
      <family val="2"/>
      <scheme val="minor"/>
    </font>
    <font>
      <sz val="14"/>
      <color rgb="FF0070C0"/>
      <name val="Calibri"/>
      <family val="2"/>
      <scheme val="minor"/>
    </font>
    <font>
      <sz val="8"/>
      <color indexed="81"/>
      <name val="Tahoma"/>
      <family val="2"/>
    </font>
    <font>
      <sz val="12"/>
      <color theme="1"/>
      <name val="Arial"/>
      <family val="2"/>
    </font>
    <font>
      <sz val="10"/>
      <name val="Times New Roman"/>
      <family val="1"/>
    </font>
    <font>
      <b/>
      <i/>
      <sz val="11"/>
      <color theme="1"/>
      <name val="Calibri"/>
      <family val="2"/>
      <scheme val="minor"/>
    </font>
    <font>
      <i/>
      <sz val="11"/>
      <color theme="1"/>
      <name val="Calibri"/>
      <family val="2"/>
      <scheme val="minor"/>
    </font>
    <font>
      <sz val="11"/>
      <color rgb="FFFF0000"/>
      <name val="Calibri"/>
      <family val="2"/>
      <scheme val="minor"/>
    </font>
    <font>
      <sz val="10"/>
      <name val="Arial"/>
      <family val="2"/>
    </font>
    <font>
      <sz val="10"/>
      <name val="Calibri"/>
      <family val="2"/>
      <scheme val="minor"/>
    </font>
    <font>
      <sz val="10"/>
      <name val="Calibri"/>
      <family val="2"/>
    </font>
    <font>
      <b/>
      <u/>
      <sz val="10"/>
      <color theme="1"/>
      <name val="Calibri"/>
      <family val="2"/>
      <scheme val="minor"/>
    </font>
    <font>
      <b/>
      <u/>
      <sz val="11"/>
      <color theme="1"/>
      <name val="Calibri"/>
      <family val="2"/>
      <scheme val="minor"/>
    </font>
    <font>
      <sz val="11"/>
      <color theme="10"/>
      <name val="Calibri"/>
      <family val="2"/>
      <scheme val="minor"/>
    </font>
    <font>
      <b/>
      <sz val="11"/>
      <name val="Calibri"/>
      <family val="2"/>
      <scheme val="minor"/>
    </font>
    <font>
      <b/>
      <sz val="11"/>
      <color indexed="8"/>
      <name val="Calibri"/>
      <family val="2"/>
      <scheme val="minor"/>
    </font>
    <font>
      <b/>
      <sz val="11"/>
      <color rgb="FFFF0000"/>
      <name val="Calibri"/>
      <family val="2"/>
      <scheme val="minor"/>
    </font>
    <font>
      <sz val="11"/>
      <color indexed="8"/>
      <name val="Calibri"/>
      <family val="2"/>
      <scheme val="minor"/>
    </font>
    <font>
      <sz val="9"/>
      <color theme="1"/>
      <name val="Calibri"/>
      <family val="2"/>
      <scheme val="minor"/>
    </font>
    <font>
      <b/>
      <i/>
      <sz val="14"/>
      <color theme="1"/>
      <name val="Calibri"/>
      <family val="2"/>
      <scheme val="minor"/>
    </font>
    <font>
      <sz val="11"/>
      <color theme="1"/>
      <name val="Calibri"/>
      <family val="2"/>
    </font>
    <font>
      <sz val="10"/>
      <color theme="1"/>
      <name val="Calibri"/>
      <family val="2"/>
    </font>
    <font>
      <b/>
      <sz val="14"/>
      <color rgb="FFFF0000"/>
      <name val="Calibri"/>
      <family val="2"/>
    </font>
    <font>
      <sz val="12"/>
      <name val="Calibri"/>
      <family val="2"/>
    </font>
    <font>
      <sz val="12"/>
      <color theme="1"/>
      <name val="Calibri"/>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7C80"/>
        <bgColor indexed="64"/>
      </patternFill>
    </fill>
    <fill>
      <patternFill patternType="solid">
        <fgColor indexed="9"/>
        <bgColor indexed="9"/>
      </patternFill>
    </fill>
    <fill>
      <patternFill patternType="solid">
        <fgColor rgb="FFFFFF00"/>
        <bgColor indexed="9"/>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D9E1F2"/>
        <bgColor indexed="64"/>
      </patternFill>
    </fill>
  </fills>
  <borders count="220">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medium">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diagonal/>
    </border>
    <border>
      <left/>
      <right style="medium">
        <color indexed="64"/>
      </right>
      <top/>
      <bottom style="double">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right style="thin">
        <color indexed="64"/>
      </right>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thin">
        <color indexed="8"/>
      </right>
      <top/>
      <bottom/>
      <diagonal/>
    </border>
    <border>
      <left style="medium">
        <color indexed="8"/>
      </left>
      <right style="medium">
        <color indexed="64"/>
      </right>
      <top style="medium">
        <color indexed="64"/>
      </top>
      <bottom/>
      <diagonal/>
    </border>
    <border>
      <left style="medium">
        <color indexed="64"/>
      </left>
      <right style="medium">
        <color indexed="8"/>
      </right>
      <top/>
      <bottom/>
      <diagonal/>
    </border>
    <border>
      <left style="medium">
        <color indexed="8"/>
      </left>
      <right style="medium">
        <color indexed="64"/>
      </right>
      <top/>
      <bottom/>
      <diagonal/>
    </border>
    <border>
      <left style="medium">
        <color indexed="8"/>
      </left>
      <right style="medium">
        <color indexed="8"/>
      </right>
      <top/>
      <bottom style="double">
        <color indexed="8"/>
      </bottom>
      <diagonal/>
    </border>
    <border>
      <left style="medium">
        <color indexed="8"/>
      </left>
      <right style="thin">
        <color indexed="8"/>
      </right>
      <top/>
      <bottom style="double">
        <color indexed="8"/>
      </bottom>
      <diagonal/>
    </border>
    <border>
      <left style="medium">
        <color indexed="8"/>
      </left>
      <right style="medium">
        <color indexed="64"/>
      </right>
      <top/>
      <bottom style="double">
        <color indexed="8"/>
      </bottom>
      <diagonal/>
    </border>
    <border>
      <left style="medium">
        <color indexed="64"/>
      </left>
      <right style="medium">
        <color indexed="64"/>
      </right>
      <top/>
      <bottom style="double">
        <color indexed="8"/>
      </bottom>
      <diagonal/>
    </border>
    <border>
      <left style="medium">
        <color indexed="64"/>
      </left>
      <right style="medium">
        <color indexed="64"/>
      </right>
      <top/>
      <bottom style="double">
        <color indexed="64"/>
      </bottom>
      <diagonal/>
    </border>
    <border>
      <left style="medium">
        <color indexed="64"/>
      </left>
      <right style="medium">
        <color indexed="8"/>
      </right>
      <top/>
      <bottom style="double">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double">
        <color indexed="64"/>
      </top>
      <bottom style="thin">
        <color indexed="8"/>
      </bottom>
      <diagonal/>
    </border>
    <border>
      <left style="thin">
        <color indexed="64"/>
      </left>
      <right style="thin">
        <color indexed="8"/>
      </right>
      <top style="double">
        <color indexed="64"/>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style="double">
        <color indexed="64"/>
      </left>
      <right style="double">
        <color indexed="8"/>
      </right>
      <top style="double">
        <color indexed="8"/>
      </top>
      <bottom style="double">
        <color indexed="8"/>
      </bottom>
      <diagonal/>
    </border>
    <border>
      <left style="medium">
        <color indexed="8"/>
      </left>
      <right/>
      <top/>
      <bottom style="double">
        <color indexed="8"/>
      </bottom>
      <diagonal/>
    </border>
    <border>
      <left/>
      <right/>
      <top/>
      <bottom style="double">
        <color indexed="8"/>
      </bottom>
      <diagonal/>
    </border>
    <border>
      <left style="thin">
        <color indexed="64"/>
      </left>
      <right/>
      <top style="thin">
        <color indexed="64"/>
      </top>
      <bottom style="double">
        <color indexed="8"/>
      </bottom>
      <diagonal/>
    </border>
    <border>
      <left/>
      <right/>
      <top style="thin">
        <color indexed="64"/>
      </top>
      <bottom style="double">
        <color indexed="8"/>
      </bottom>
      <diagonal/>
    </border>
    <border>
      <left style="medium">
        <color indexed="64"/>
      </left>
      <right/>
      <top/>
      <bottom style="double">
        <color indexed="8"/>
      </bottom>
      <diagonal/>
    </border>
    <border>
      <left/>
      <right style="medium">
        <color indexed="8"/>
      </right>
      <top/>
      <bottom style="double">
        <color indexed="8"/>
      </bottom>
      <diagonal/>
    </border>
    <border>
      <left/>
      <right/>
      <top style="double">
        <color indexed="8"/>
      </top>
      <bottom style="thin">
        <color indexed="8"/>
      </bottom>
      <diagonal/>
    </border>
    <border>
      <left style="thin">
        <color indexed="64"/>
      </left>
      <right/>
      <top style="double">
        <color indexed="8"/>
      </top>
      <bottom style="thin">
        <color indexed="8"/>
      </bottom>
      <diagonal/>
    </border>
    <border>
      <left style="thin">
        <color indexed="8"/>
      </left>
      <right/>
      <top/>
      <bottom style="double">
        <color indexed="8"/>
      </bottom>
      <diagonal/>
    </border>
    <border>
      <left style="double">
        <color indexed="64"/>
      </left>
      <right/>
      <top style="double">
        <color indexed="8"/>
      </top>
      <bottom style="double">
        <color indexed="8"/>
      </bottom>
      <diagonal/>
    </border>
    <border>
      <left style="double">
        <color indexed="64"/>
      </left>
      <right/>
      <top/>
      <bottom/>
      <diagonal/>
    </border>
    <border>
      <left style="medium">
        <color indexed="64"/>
      </left>
      <right style="medium">
        <color indexed="8"/>
      </right>
      <top style="medium">
        <color indexed="64"/>
      </top>
      <bottom/>
      <diagonal/>
    </border>
    <border>
      <left style="thin">
        <color indexed="64"/>
      </left>
      <right/>
      <top/>
      <bottom style="double">
        <color indexed="8"/>
      </bottom>
      <diagonal/>
    </border>
    <border>
      <left/>
      <right style="thin">
        <color indexed="64"/>
      </right>
      <top style="double">
        <color indexed="8"/>
      </top>
      <bottom style="thin">
        <color indexed="8"/>
      </bottom>
      <diagonal/>
    </border>
    <border>
      <left style="thin">
        <color indexed="64"/>
      </left>
      <right style="thin">
        <color indexed="8"/>
      </right>
      <top style="double">
        <color indexed="8"/>
      </top>
      <bottom style="thin">
        <color indexed="8"/>
      </bottom>
      <diagonal/>
    </border>
    <border>
      <left style="double">
        <color indexed="64"/>
      </left>
      <right/>
      <top style="double">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auto="1"/>
      </bottom>
      <diagonal/>
    </border>
    <border>
      <left/>
      <right style="thin">
        <color indexed="64"/>
      </right>
      <top style="thin">
        <color indexed="64"/>
      </top>
      <bottom style="double">
        <color indexed="8"/>
      </bottom>
      <diagonal/>
    </border>
    <border>
      <left/>
      <right style="medium">
        <color indexed="64"/>
      </right>
      <top style="thin">
        <color indexed="64"/>
      </top>
      <bottom style="double">
        <color indexed="8"/>
      </bottom>
      <diagonal/>
    </border>
    <border>
      <left style="thin">
        <color auto="1"/>
      </left>
      <right style="thin">
        <color auto="1"/>
      </right>
      <top style="thin">
        <color auto="1"/>
      </top>
      <bottom style="thin">
        <color auto="1"/>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auto="1"/>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top style="hair">
        <color indexed="64"/>
      </top>
      <bottom style="double">
        <color indexed="64"/>
      </bottom>
      <diagonal/>
    </border>
    <border>
      <left style="thin">
        <color indexed="64"/>
      </left>
      <right/>
      <top style="medium">
        <color indexed="64"/>
      </top>
      <bottom style="hair">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thin">
        <color indexed="64"/>
      </right>
      <top/>
      <bottom style="medium">
        <color indexed="64"/>
      </bottom>
      <diagonal/>
    </border>
    <border>
      <left style="thin">
        <color auto="1"/>
      </left>
      <right style="thin">
        <color auto="1"/>
      </right>
      <top style="thin">
        <color auto="1"/>
      </top>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hair">
        <color indexed="64"/>
      </top>
      <bottom style="medium">
        <color rgb="FF000000"/>
      </bottom>
      <diagonal/>
    </border>
    <border>
      <left style="thin">
        <color indexed="64"/>
      </left>
      <right/>
      <top style="hair">
        <color indexed="64"/>
      </top>
      <bottom style="medium">
        <color rgb="FF000000"/>
      </bottom>
      <diagonal/>
    </border>
    <border>
      <left style="medium">
        <color indexed="64"/>
      </left>
      <right style="medium">
        <color indexed="64"/>
      </right>
      <top style="hair">
        <color indexed="64"/>
      </top>
      <bottom style="medium">
        <color rgb="FF000000"/>
      </bottom>
      <diagonal/>
    </border>
    <border>
      <left/>
      <right/>
      <top style="hair">
        <color indexed="64"/>
      </top>
      <bottom style="medium">
        <color rgb="FF000000"/>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auto="1"/>
      </bottom>
      <diagonal/>
    </border>
    <border>
      <left/>
      <right style="medium">
        <color indexed="64"/>
      </right>
      <top/>
      <bottom style="thin">
        <color indexed="64"/>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style="double">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right/>
      <top style="thin">
        <color indexed="8"/>
      </top>
      <bottom style="double">
        <color indexed="64"/>
      </bottom>
      <diagonal/>
    </border>
    <border>
      <left/>
      <right style="thin">
        <color indexed="64"/>
      </right>
      <top style="thin">
        <color indexed="8"/>
      </top>
      <bottom style="double">
        <color indexed="64"/>
      </bottom>
      <diagonal/>
    </border>
    <border>
      <left style="thin">
        <color indexed="64"/>
      </left>
      <right/>
      <top style="thin">
        <color indexed="8"/>
      </top>
      <bottom/>
      <diagonal/>
    </border>
    <border>
      <left/>
      <right style="thin">
        <color indexed="64"/>
      </right>
      <top style="thin">
        <color indexed="8"/>
      </top>
      <bottom/>
      <diagonal/>
    </border>
    <border>
      <left/>
      <right/>
      <top style="thin">
        <color indexed="8"/>
      </top>
      <bottom style="double">
        <color indexed="8"/>
      </bottom>
      <diagonal/>
    </border>
    <border>
      <left/>
      <right/>
      <top/>
      <bottom style="thin">
        <color indexed="64"/>
      </bottom>
      <diagonal/>
    </border>
    <border>
      <left style="medium">
        <color indexed="8"/>
      </left>
      <right style="thin">
        <color indexed="8"/>
      </right>
      <top style="thin">
        <color indexed="8"/>
      </top>
      <bottom style="double">
        <color indexed="8"/>
      </bottom>
      <diagonal/>
    </border>
    <border>
      <left style="thin">
        <color indexed="64"/>
      </left>
      <right style="thin">
        <color indexed="64"/>
      </right>
      <top style="thin">
        <color indexed="8"/>
      </top>
      <bottom style="thin">
        <color indexed="8"/>
      </bottom>
      <diagonal/>
    </border>
    <border>
      <left/>
      <right style="thin">
        <color indexed="8"/>
      </right>
      <top style="thin">
        <color indexed="8"/>
      </top>
      <bottom style="double">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medium">
        <color auto="1"/>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8"/>
      </right>
      <top style="medium">
        <color indexed="8"/>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64"/>
      </left>
      <right style="medium">
        <color indexed="64"/>
      </right>
      <top style="medium">
        <color indexed="8"/>
      </top>
      <bottom/>
      <diagonal/>
    </border>
    <border>
      <left style="medium">
        <color indexed="64"/>
      </left>
      <right/>
      <top style="medium">
        <color indexed="8"/>
      </top>
      <bottom/>
      <diagonal/>
    </border>
    <border>
      <left/>
      <right style="medium">
        <color indexed="8"/>
      </right>
      <top style="medium">
        <color indexed="64"/>
      </top>
      <bottom/>
      <diagonal/>
    </border>
    <border>
      <left style="medium">
        <color indexed="8"/>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64"/>
      </right>
      <top style="medium">
        <color auto="1"/>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s>
  <cellStyleXfs count="9">
    <xf numFmtId="0" fontId="0" fillId="0" borderId="0"/>
    <xf numFmtId="0" fontId="5" fillId="0" borderId="0"/>
    <xf numFmtId="44" fontId="6"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17" fillId="0" borderId="0"/>
    <xf numFmtId="0" fontId="16" fillId="0" borderId="0"/>
    <xf numFmtId="0" fontId="21" fillId="0" borderId="0"/>
    <xf numFmtId="43" fontId="6" fillId="0" borderId="0" applyFont="0" applyFill="0" applyBorder="0" applyAlignment="0" applyProtection="0"/>
  </cellStyleXfs>
  <cellXfs count="70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vertical="top"/>
    </xf>
    <xf numFmtId="0" fontId="3" fillId="0" borderId="0" xfId="0" applyFont="1" applyAlignment="1">
      <alignment horizontal="center" wrapText="1"/>
    </xf>
    <xf numFmtId="49" fontId="3" fillId="0" borderId="0" xfId="0" applyNumberFormat="1" applyFont="1" applyAlignment="1">
      <alignment horizontal="center"/>
    </xf>
    <xf numFmtId="49" fontId="8" fillId="0" borderId="0" xfId="0" applyNumberFormat="1" applyFont="1" applyAlignment="1">
      <alignment horizontal="center"/>
    </xf>
    <xf numFmtId="0" fontId="3" fillId="0" borderId="0" xfId="0" applyFont="1" applyAlignment="1">
      <alignment horizontal="left" wrapText="1"/>
    </xf>
    <xf numFmtId="49" fontId="3" fillId="0" borderId="0" xfId="0" applyNumberFormat="1" applyFont="1" applyAlignment="1">
      <alignment horizontal="left"/>
    </xf>
    <xf numFmtId="164" fontId="3" fillId="0" borderId="0" xfId="0" applyNumberFormat="1" applyFont="1" applyAlignment="1">
      <alignment horizontal="left"/>
    </xf>
    <xf numFmtId="49" fontId="8" fillId="0" borderId="0" xfId="0" applyNumberFormat="1" applyFont="1" applyAlignment="1">
      <alignment horizontal="left"/>
    </xf>
    <xf numFmtId="0" fontId="3" fillId="0" borderId="0" xfId="0" applyFont="1" applyAlignment="1">
      <alignment horizontal="center" vertical="top"/>
    </xf>
    <xf numFmtId="0" fontId="9" fillId="0" borderId="0" xfId="0" applyFont="1"/>
    <xf numFmtId="0" fontId="12" fillId="0" borderId="0" xfId="0" applyFont="1"/>
    <xf numFmtId="49" fontId="13" fillId="0" borderId="0" xfId="0" applyNumberFormat="1" applyFont="1" applyAlignment="1">
      <alignment horizontal="left"/>
    </xf>
    <xf numFmtId="0" fontId="13" fillId="0" borderId="0" xfId="0" applyFont="1"/>
    <xf numFmtId="0" fontId="14" fillId="0" borderId="0" xfId="0" applyFont="1"/>
    <xf numFmtId="166" fontId="3" fillId="0" borderId="0" xfId="2" applyNumberFormat="1" applyFont="1" applyBorder="1"/>
    <xf numFmtId="166" fontId="3" fillId="0" borderId="0" xfId="0" applyNumberFormat="1" applyFont="1"/>
    <xf numFmtId="0" fontId="7" fillId="0" borderId="0" xfId="0" applyFont="1"/>
    <xf numFmtId="0" fontId="3" fillId="3" borderId="0" xfId="0" applyFont="1" applyFill="1" applyAlignment="1">
      <alignment horizontal="center" vertical="top"/>
    </xf>
    <xf numFmtId="0" fontId="12" fillId="0" borderId="0" xfId="0" applyFont="1" applyAlignment="1">
      <alignment vertical="top"/>
    </xf>
    <xf numFmtId="0" fontId="3" fillId="0" borderId="10" xfId="0" applyFont="1" applyBorder="1" applyProtection="1">
      <protection locked="0"/>
    </xf>
    <xf numFmtId="0" fontId="3" fillId="0" borderId="10" xfId="0" applyFont="1" applyBorder="1" applyAlignment="1" applyProtection="1">
      <alignment horizontal="center"/>
      <protection locked="0"/>
    </xf>
    <xf numFmtId="166" fontId="3" fillId="0" borderId="10" xfId="0" applyNumberFormat="1" applyFont="1" applyBorder="1" applyAlignment="1" applyProtection="1">
      <alignment horizontal="center"/>
      <protection locked="0"/>
    </xf>
    <xf numFmtId="166" fontId="3" fillId="3" borderId="10" xfId="2" applyNumberFormat="1" applyFont="1" applyFill="1" applyBorder="1" applyProtection="1">
      <protection locked="0"/>
    </xf>
    <xf numFmtId="0" fontId="3" fillId="0" borderId="32" xfId="0" applyFont="1" applyBorder="1" applyProtection="1">
      <protection locked="0"/>
    </xf>
    <xf numFmtId="0" fontId="3" fillId="0" borderId="9" xfId="0" applyFont="1" applyBorder="1" applyAlignment="1" applyProtection="1">
      <alignment horizontal="center"/>
      <protection locked="0"/>
    </xf>
    <xf numFmtId="0" fontId="3" fillId="0" borderId="9" xfId="0" applyFont="1" applyBorder="1" applyProtection="1">
      <protection locked="0"/>
    </xf>
    <xf numFmtId="0" fontId="3" fillId="0" borderId="33" xfId="0" applyFont="1" applyBorder="1"/>
    <xf numFmtId="0" fontId="3" fillId="0" borderId="29" xfId="0" applyFont="1" applyBorder="1" applyProtection="1">
      <protection locked="0"/>
    </xf>
    <xf numFmtId="0" fontId="3" fillId="0" borderId="28" xfId="0" applyFont="1" applyBorder="1"/>
    <xf numFmtId="166" fontId="3" fillId="0" borderId="28" xfId="2" applyNumberFormat="1" applyFont="1" applyBorder="1"/>
    <xf numFmtId="0" fontId="2" fillId="0" borderId="29" xfId="0" applyFont="1" applyBorder="1" applyAlignment="1" applyProtection="1">
      <alignment horizontal="center"/>
      <protection locked="0"/>
    </xf>
    <xf numFmtId="0" fontId="3" fillId="0" borderId="29" xfId="0" applyFont="1" applyBorder="1" applyAlignment="1" applyProtection="1">
      <alignment horizontal="center"/>
      <protection locked="0"/>
    </xf>
    <xf numFmtId="0" fontId="3" fillId="0" borderId="39" xfId="0" applyFont="1" applyBorder="1" applyAlignment="1" applyProtection="1">
      <alignment horizontal="right"/>
      <protection locked="0"/>
    </xf>
    <xf numFmtId="166" fontId="3" fillId="0" borderId="8" xfId="0" applyNumberFormat="1" applyFont="1" applyBorder="1" applyAlignment="1" applyProtection="1">
      <alignment horizontal="center"/>
      <protection locked="0"/>
    </xf>
    <xf numFmtId="166" fontId="3" fillId="0" borderId="8" xfId="0" applyNumberFormat="1" applyFont="1" applyBorder="1" applyProtection="1">
      <protection locked="0"/>
    </xf>
    <xf numFmtId="166" fontId="3" fillId="0" borderId="36" xfId="0" applyNumberFormat="1" applyFont="1" applyBorder="1"/>
    <xf numFmtId="0" fontId="3" fillId="0" borderId="0" xfId="0" applyFont="1" applyAlignment="1">
      <alignment horizontal="right"/>
    </xf>
    <xf numFmtId="49" fontId="1" fillId="5" borderId="23" xfId="0" applyNumberFormat="1" applyFont="1" applyFill="1" applyBorder="1" applyAlignment="1">
      <alignment horizontal="left"/>
    </xf>
    <xf numFmtId="49" fontId="1" fillId="4" borderId="23" xfId="0" applyNumberFormat="1" applyFont="1" applyFill="1" applyBorder="1" applyAlignment="1">
      <alignment horizontal="left"/>
    </xf>
    <xf numFmtId="49" fontId="1" fillId="6" borderId="23" xfId="0" applyNumberFormat="1" applyFont="1" applyFill="1" applyBorder="1" applyAlignment="1">
      <alignment horizontal="left"/>
    </xf>
    <xf numFmtId="49" fontId="1" fillId="7" borderId="23" xfId="0" applyNumberFormat="1" applyFont="1" applyFill="1" applyBorder="1" applyAlignment="1">
      <alignment horizontal="left"/>
    </xf>
    <xf numFmtId="0" fontId="4" fillId="0" borderId="0" xfId="0" applyFont="1"/>
    <xf numFmtId="0" fontId="3" fillId="3" borderId="0" xfId="0" applyFont="1" applyFill="1" applyAlignment="1">
      <alignment horizontal="center"/>
    </xf>
    <xf numFmtId="49" fontId="18" fillId="0" borderId="0" xfId="0" applyNumberFormat="1" applyFont="1" applyAlignment="1">
      <alignment horizontal="left"/>
    </xf>
    <xf numFmtId="49" fontId="18" fillId="0" borderId="0" xfId="0" applyNumberFormat="1" applyFont="1" applyAlignment="1">
      <alignment horizontal="center"/>
    </xf>
    <xf numFmtId="8" fontId="1" fillId="0" borderId="38" xfId="0" applyNumberFormat="1" applyFont="1" applyBorder="1"/>
    <xf numFmtId="0" fontId="0" fillId="0" borderId="0" xfId="0" applyAlignment="1">
      <alignment horizontal="left"/>
    </xf>
    <xf numFmtId="49" fontId="4" fillId="0" borderId="2" xfId="0" applyNumberFormat="1" applyFont="1" applyBorder="1" applyAlignment="1">
      <alignment horizontal="right" indent="2"/>
    </xf>
    <xf numFmtId="49" fontId="4" fillId="0" borderId="43" xfId="0" applyNumberFormat="1" applyFont="1" applyBorder="1" applyAlignment="1">
      <alignment horizontal="center"/>
    </xf>
    <xf numFmtId="8" fontId="4" fillId="0" borderId="38" xfId="0" applyNumberFormat="1" applyFont="1" applyBorder="1"/>
    <xf numFmtId="0" fontId="0" fillId="0" borderId="78" xfId="0" applyBorder="1"/>
    <xf numFmtId="8" fontId="0" fillId="0" borderId="11" xfId="0" applyNumberFormat="1" applyBorder="1" applyAlignment="1">
      <alignment horizontal="right"/>
    </xf>
    <xf numFmtId="8" fontId="0" fillId="0" borderId="10" xfId="0" applyNumberFormat="1" applyBorder="1" applyAlignment="1">
      <alignment horizontal="right"/>
    </xf>
    <xf numFmtId="164" fontId="3" fillId="0" borderId="0" xfId="0" applyNumberFormat="1" applyFont="1"/>
    <xf numFmtId="164" fontId="0" fillId="2" borderId="7" xfId="0" applyNumberFormat="1" applyFill="1" applyBorder="1" applyAlignment="1">
      <alignment horizontal="right"/>
    </xf>
    <xf numFmtId="164" fontId="3" fillId="0" borderId="9" xfId="0" applyNumberFormat="1" applyFont="1" applyBorder="1" applyProtection="1">
      <protection locked="0"/>
    </xf>
    <xf numFmtId="164" fontId="3" fillId="0" borderId="10" xfId="0" applyNumberFormat="1" applyFont="1" applyBorder="1" applyProtection="1">
      <protection locked="0"/>
    </xf>
    <xf numFmtId="164" fontId="3" fillId="3" borderId="10" xfId="2" applyNumberFormat="1" applyFont="1" applyFill="1" applyBorder="1" applyProtection="1">
      <protection locked="0"/>
    </xf>
    <xf numFmtId="164" fontId="3" fillId="0" borderId="8" xfId="0" applyNumberFormat="1" applyFont="1" applyBorder="1" applyProtection="1">
      <protection locked="0"/>
    </xf>
    <xf numFmtId="0" fontId="11" fillId="0" borderId="92" xfId="0" applyFont="1" applyBorder="1" applyAlignment="1">
      <alignment horizontal="right"/>
    </xf>
    <xf numFmtId="49" fontId="0" fillId="5" borderId="22" xfId="0" applyNumberFormat="1" applyFill="1" applyBorder="1" applyAlignment="1">
      <alignment horizontal="center"/>
    </xf>
    <xf numFmtId="8" fontId="0" fillId="5" borderId="9" xfId="0" applyNumberFormat="1" applyFill="1" applyBorder="1" applyAlignment="1">
      <alignment horizontal="right"/>
    </xf>
    <xf numFmtId="8" fontId="0" fillId="0" borderId="10" xfId="0" applyNumberFormat="1" applyBorder="1"/>
    <xf numFmtId="8" fontId="0" fillId="0" borderId="5" xfId="0" applyNumberFormat="1" applyBorder="1"/>
    <xf numFmtId="8" fontId="0" fillId="0" borderId="13" xfId="0" applyNumberFormat="1" applyBorder="1"/>
    <xf numFmtId="0" fontId="0" fillId="0" borderId="0" xfId="0" applyAlignment="1">
      <alignment horizontal="center"/>
    </xf>
    <xf numFmtId="0" fontId="0" fillId="0" borderId="0" xfId="0" applyAlignment="1">
      <alignment horizontal="left" wrapText="1"/>
    </xf>
    <xf numFmtId="0" fontId="20" fillId="0" borderId="0" xfId="0" applyFont="1"/>
    <xf numFmtId="0" fontId="0" fillId="0" borderId="0" xfId="0" applyAlignment="1">
      <alignment horizontal="right"/>
    </xf>
    <xf numFmtId="14" fontId="0" fillId="0" borderId="0" xfId="0" applyNumberFormat="1" applyAlignment="1">
      <alignment horizontal="left" wrapText="1"/>
    </xf>
    <xf numFmtId="164" fontId="0" fillId="0" borderId="0" xfId="0" applyNumberFormat="1"/>
    <xf numFmtId="164" fontId="0" fillId="0" borderId="0" xfId="0" applyNumberFormat="1" applyAlignment="1">
      <alignment horizontal="right"/>
    </xf>
    <xf numFmtId="49" fontId="0" fillId="0" borderId="35" xfId="0" applyNumberFormat="1" applyBorder="1" applyAlignment="1">
      <alignment horizontal="center"/>
    </xf>
    <xf numFmtId="49" fontId="0" fillId="0" borderId="4" xfId="0" applyNumberFormat="1" applyBorder="1" applyAlignment="1">
      <alignment horizontal="center"/>
    </xf>
    <xf numFmtId="49" fontId="0" fillId="0" borderId="6" xfId="0" applyNumberFormat="1" applyBorder="1" applyAlignment="1">
      <alignment horizontal="center"/>
    </xf>
    <xf numFmtId="49" fontId="0" fillId="6" borderId="22" xfId="0" applyNumberFormat="1" applyFill="1" applyBorder="1" applyAlignment="1">
      <alignment horizontal="center"/>
    </xf>
    <xf numFmtId="8" fontId="0" fillId="6" borderId="9" xfId="0" applyNumberFormat="1" applyFill="1" applyBorder="1" applyAlignment="1">
      <alignment horizontal="right"/>
    </xf>
    <xf numFmtId="49" fontId="1" fillId="2" borderId="4" xfId="0" applyNumberFormat="1" applyFont="1" applyFill="1" applyBorder="1" applyAlignment="1">
      <alignment horizontal="left"/>
    </xf>
    <xf numFmtId="49" fontId="0" fillId="0" borderId="25" xfId="0" applyNumberFormat="1" applyBorder="1" applyAlignment="1">
      <alignment horizontal="center"/>
    </xf>
    <xf numFmtId="49" fontId="0" fillId="0" borderId="21" xfId="0" applyNumberFormat="1" applyBorder="1" applyAlignment="1">
      <alignment horizontal="center"/>
    </xf>
    <xf numFmtId="164" fontId="0" fillId="2" borderId="10" xfId="0" applyNumberFormat="1" applyFill="1" applyBorder="1" applyAlignment="1">
      <alignment horizontal="right"/>
    </xf>
    <xf numFmtId="49" fontId="0" fillId="0" borderId="40" xfId="0" applyNumberFormat="1" applyBorder="1" applyAlignment="1">
      <alignment horizontal="center"/>
    </xf>
    <xf numFmtId="8" fontId="0" fillId="0" borderId="41" xfId="0" applyNumberFormat="1" applyBorder="1" applyAlignment="1">
      <alignment horizontal="right"/>
    </xf>
    <xf numFmtId="49" fontId="18" fillId="0" borderId="2" xfId="0" applyNumberFormat="1" applyFont="1" applyBorder="1" applyAlignment="1">
      <alignment horizontal="right"/>
    </xf>
    <xf numFmtId="49" fontId="0" fillId="2" borderId="6" xfId="0" applyNumberFormat="1" applyFill="1" applyBorder="1" applyAlignment="1">
      <alignment horizontal="center"/>
    </xf>
    <xf numFmtId="49" fontId="0" fillId="2" borderId="30" xfId="0" applyNumberFormat="1" applyFill="1" applyBorder="1" applyAlignment="1" applyProtection="1">
      <alignment horizontal="left"/>
      <protection locked="0"/>
    </xf>
    <xf numFmtId="164" fontId="0" fillId="6" borderId="90" xfId="0" applyNumberFormat="1" applyFill="1" applyBorder="1" applyAlignment="1" applyProtection="1">
      <alignment horizontal="left" wrapText="1"/>
      <protection locked="0"/>
    </xf>
    <xf numFmtId="10" fontId="0" fillId="0" borderId="46" xfId="3" applyNumberFormat="1" applyFont="1" applyFill="1" applyBorder="1" applyAlignment="1">
      <alignment horizontal="center" vertical="center"/>
    </xf>
    <xf numFmtId="49" fontId="0" fillId="7" borderId="22" xfId="0" applyNumberFormat="1" applyFill="1" applyBorder="1" applyAlignment="1">
      <alignment horizontal="center"/>
    </xf>
    <xf numFmtId="8" fontId="0" fillId="7" borderId="9" xfId="0" applyNumberFormat="1" applyFill="1" applyBorder="1" applyAlignment="1">
      <alignment horizontal="right"/>
    </xf>
    <xf numFmtId="8" fontId="0" fillId="0" borderId="45" xfId="0" applyNumberFormat="1" applyBorder="1" applyAlignment="1">
      <alignment horizontal="right"/>
    </xf>
    <xf numFmtId="49" fontId="0" fillId="2" borderId="37" xfId="0" applyNumberFormat="1" applyFill="1" applyBorder="1" applyAlignment="1" applyProtection="1">
      <alignment horizontal="left"/>
      <protection locked="0"/>
    </xf>
    <xf numFmtId="49" fontId="0" fillId="0" borderId="44" xfId="0" applyNumberFormat="1" applyBorder="1" applyAlignment="1">
      <alignment horizontal="center"/>
    </xf>
    <xf numFmtId="8" fontId="0" fillId="0" borderId="14" xfId="0" applyNumberFormat="1" applyBorder="1" applyAlignment="1">
      <alignment horizontal="right"/>
    </xf>
    <xf numFmtId="8" fontId="0" fillId="0" borderId="5" xfId="0" applyNumberFormat="1" applyBorder="1" applyAlignment="1">
      <alignment horizontal="right"/>
    </xf>
    <xf numFmtId="0" fontId="21" fillId="0" borderId="0" xfId="7"/>
    <xf numFmtId="14" fontId="21" fillId="0" borderId="0" xfId="7" applyNumberFormat="1"/>
    <xf numFmtId="0" fontId="4" fillId="0" borderId="0" xfId="7" applyFont="1"/>
    <xf numFmtId="0" fontId="22" fillId="0" borderId="0" xfId="7" applyFont="1"/>
    <xf numFmtId="0" fontId="22" fillId="0" borderId="0" xfId="7" quotePrefix="1" applyFont="1" applyAlignment="1">
      <alignment horizontal="left"/>
    </xf>
    <xf numFmtId="0" fontId="22" fillId="0" borderId="0" xfId="7" applyFont="1" applyAlignment="1">
      <alignment horizontal="left" vertical="top"/>
    </xf>
    <xf numFmtId="0" fontId="11" fillId="0" borderId="0" xfId="7" applyFont="1"/>
    <xf numFmtId="0" fontId="11" fillId="0" borderId="0" xfId="7" applyFont="1" applyAlignment="1">
      <alignment horizontal="right"/>
    </xf>
    <xf numFmtId="14" fontId="11" fillId="0" borderId="0" xfId="7" applyNumberFormat="1" applyFont="1"/>
    <xf numFmtId="169" fontId="23" fillId="0" borderId="26" xfId="8" applyNumberFormat="1" applyFont="1" applyFill="1" applyBorder="1" applyAlignment="1">
      <alignment horizontal="center" wrapText="1"/>
    </xf>
    <xf numFmtId="169" fontId="23" fillId="0" borderId="27" xfId="8" applyNumberFormat="1" applyFont="1" applyFill="1" applyBorder="1" applyAlignment="1">
      <alignment horizontal="center" wrapText="1"/>
    </xf>
    <xf numFmtId="0" fontId="0" fillId="0" borderId="29" xfId="0" applyBorder="1" applyAlignment="1">
      <alignment horizontal="right"/>
    </xf>
    <xf numFmtId="0" fontId="0" fillId="0" borderId="10" xfId="0" applyBorder="1" applyAlignment="1">
      <alignment horizontal="center"/>
    </xf>
    <xf numFmtId="49" fontId="22" fillId="0" borderId="96" xfId="7" applyNumberFormat="1" applyFont="1" applyBorder="1" applyAlignment="1">
      <alignment vertical="top"/>
    </xf>
    <xf numFmtId="168" fontId="22" fillId="0" borderId="94" xfId="7" applyNumberFormat="1" applyFont="1" applyBorder="1" applyAlignment="1">
      <alignment horizontal="center" vertical="top"/>
    </xf>
    <xf numFmtId="168" fontId="22" fillId="0" borderId="97" xfId="7" applyNumberFormat="1" applyFont="1" applyBorder="1" applyAlignment="1">
      <alignment horizontal="center" vertical="top"/>
    </xf>
    <xf numFmtId="168" fontId="22" fillId="0" borderId="96" xfId="7" applyNumberFormat="1" applyFont="1" applyBorder="1" applyAlignment="1">
      <alignment horizontal="center" vertical="top"/>
    </xf>
    <xf numFmtId="49" fontId="22" fillId="0" borderId="95" xfId="7" applyNumberFormat="1" applyFont="1" applyBorder="1" applyAlignment="1">
      <alignment horizontal="center" vertical="top"/>
    </xf>
    <xf numFmtId="0" fontId="22" fillId="0" borderId="96" xfId="7" applyFont="1" applyBorder="1" applyAlignment="1">
      <alignment horizontal="center" vertical="top"/>
    </xf>
    <xf numFmtId="43" fontId="0" fillId="0" borderId="29" xfId="8" applyFont="1" applyFill="1" applyBorder="1"/>
    <xf numFmtId="166" fontId="0" fillId="0" borderId="28" xfId="0" applyNumberFormat="1" applyBorder="1" applyAlignment="1">
      <alignment horizontal="right"/>
    </xf>
    <xf numFmtId="0" fontId="22" fillId="0" borderId="94" xfId="7" applyFont="1" applyBorder="1" applyAlignment="1">
      <alignment horizontal="left" vertical="top" wrapText="1"/>
    </xf>
    <xf numFmtId="49" fontId="22" fillId="0" borderId="95" xfId="7" quotePrefix="1" applyNumberFormat="1" applyFont="1" applyBorder="1" applyAlignment="1">
      <alignment horizontal="center" vertical="top" wrapText="1"/>
    </xf>
    <xf numFmtId="169" fontId="23" fillId="0" borderId="43" xfId="8" applyNumberFormat="1" applyFont="1" applyFill="1" applyBorder="1" applyAlignment="1">
      <alignment horizontal="center" wrapText="1"/>
    </xf>
    <xf numFmtId="169" fontId="23" fillId="0" borderId="0" xfId="8" applyNumberFormat="1" applyFont="1" applyFill="1" applyBorder="1" applyAlignment="1">
      <alignment horizontal="center" wrapText="1"/>
    </xf>
    <xf numFmtId="43" fontId="0" fillId="0" borderId="32" xfId="8" applyFont="1" applyFill="1" applyBorder="1"/>
    <xf numFmtId="0" fontId="0" fillId="4" borderId="32" xfId="0" applyFill="1" applyBorder="1" applyAlignment="1">
      <alignment horizontal="right"/>
    </xf>
    <xf numFmtId="0" fontId="0" fillId="4" borderId="9" xfId="0" applyFill="1" applyBorder="1" applyAlignment="1">
      <alignment horizontal="center"/>
    </xf>
    <xf numFmtId="166" fontId="0" fillId="4" borderId="33" xfId="0" applyNumberFormat="1" applyFill="1" applyBorder="1" applyAlignment="1">
      <alignment horizontal="right"/>
    </xf>
    <xf numFmtId="44" fontId="0" fillId="0" borderId="10" xfId="0" applyNumberFormat="1" applyBorder="1" applyAlignment="1">
      <alignment horizontal="center"/>
    </xf>
    <xf numFmtId="43" fontId="0" fillId="0" borderId="39" xfId="8" applyFont="1" applyFill="1" applyBorder="1"/>
    <xf numFmtId="0" fontId="0" fillId="0" borderId="39" xfId="0" applyBorder="1" applyAlignment="1">
      <alignment horizontal="right"/>
    </xf>
    <xf numFmtId="0" fontId="0" fillId="0" borderId="8" xfId="0" applyBorder="1" applyAlignment="1">
      <alignment horizontal="center"/>
    </xf>
    <xf numFmtId="166" fontId="0" fillId="0" borderId="36" xfId="0" applyNumberFormat="1" applyBorder="1" applyAlignment="1">
      <alignment horizontal="right"/>
    </xf>
    <xf numFmtId="0" fontId="25" fillId="0" borderId="106" xfId="0" applyFont="1" applyBorder="1"/>
    <xf numFmtId="0" fontId="25" fillId="0" borderId="107" xfId="0" applyFont="1" applyBorder="1" applyAlignment="1">
      <alignment horizontal="center"/>
    </xf>
    <xf numFmtId="0" fontId="25" fillId="0" borderId="108" xfId="0" applyFont="1" applyBorder="1" applyAlignment="1">
      <alignment horizontal="center"/>
    </xf>
    <xf numFmtId="0" fontId="19" fillId="0" borderId="2" xfId="0" applyFont="1" applyBorder="1"/>
    <xf numFmtId="0" fontId="25" fillId="0" borderId="93"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0" fillId="0" borderId="109" xfId="0" applyBorder="1" applyAlignment="1">
      <alignment horizontal="center"/>
    </xf>
    <xf numFmtId="44" fontId="0" fillId="0" borderId="47" xfId="2" applyFont="1" applyBorder="1" applyAlignment="1">
      <alignment horizontal="center"/>
    </xf>
    <xf numFmtId="44" fontId="0" fillId="0" borderId="11" xfId="2" applyFont="1" applyBorder="1" applyAlignment="1">
      <alignment horizontal="center"/>
    </xf>
    <xf numFmtId="44" fontId="0" fillId="0" borderId="34" xfId="2" applyFont="1" applyBorder="1" applyAlignment="1">
      <alignment horizontal="center"/>
    </xf>
    <xf numFmtId="44" fontId="0" fillId="0" borderId="110" xfId="0" applyNumberFormat="1" applyBorder="1" applyAlignment="1">
      <alignment horizontal="center"/>
    </xf>
    <xf numFmtId="44" fontId="0" fillId="0" borderId="39" xfId="2" applyFont="1" applyBorder="1" applyAlignment="1">
      <alignment horizontal="center"/>
    </xf>
    <xf numFmtId="44" fontId="0" fillId="0" borderId="8" xfId="2" applyFont="1" applyBorder="1" applyAlignment="1">
      <alignment horizontal="center"/>
    </xf>
    <xf numFmtId="44" fontId="0" fillId="0" borderId="36" xfId="2" applyFont="1" applyBorder="1" applyAlignment="1">
      <alignment horizontal="center"/>
    </xf>
    <xf numFmtId="44" fontId="0" fillId="0" borderId="91" xfId="0" applyNumberFormat="1" applyBorder="1" applyAlignment="1">
      <alignment horizontal="center"/>
    </xf>
    <xf numFmtId="0" fontId="25" fillId="0" borderId="106" xfId="0" applyFont="1" applyBorder="1" applyAlignment="1">
      <alignment wrapText="1"/>
    </xf>
    <xf numFmtId="0" fontId="25" fillId="0" borderId="112" xfId="0" applyFont="1" applyBorder="1" applyAlignment="1">
      <alignment horizontal="center"/>
    </xf>
    <xf numFmtId="0" fontId="0" fillId="0" borderId="113" xfId="0" applyBorder="1" applyAlignment="1">
      <alignment horizontal="center"/>
    </xf>
    <xf numFmtId="44" fontId="0" fillId="0" borderId="114" xfId="0" applyNumberFormat="1" applyBorder="1" applyAlignment="1">
      <alignment horizontal="center"/>
    </xf>
    <xf numFmtId="44" fontId="0" fillId="0" borderId="104" xfId="0" applyNumberFormat="1" applyBorder="1" applyAlignment="1">
      <alignment horizontal="center"/>
    </xf>
    <xf numFmtId="0" fontId="25" fillId="0" borderId="112" xfId="0" applyFont="1" applyBorder="1" applyAlignment="1">
      <alignment wrapText="1"/>
    </xf>
    <xf numFmtId="0" fontId="19" fillId="0" borderId="113" xfId="0" applyFont="1" applyBorder="1"/>
    <xf numFmtId="44" fontId="0" fillId="0" borderId="29" xfId="2" applyFont="1" applyBorder="1" applyAlignment="1">
      <alignment horizontal="center"/>
    </xf>
    <xf numFmtId="44" fontId="0" fillId="0" borderId="10" xfId="2" applyFont="1" applyBorder="1" applyAlignment="1">
      <alignment horizontal="center"/>
    </xf>
    <xf numFmtId="44" fontId="0" fillId="0" borderId="28" xfId="2" applyFont="1" applyBorder="1" applyAlignment="1">
      <alignment horizontal="center"/>
    </xf>
    <xf numFmtId="44" fontId="0" fillId="0" borderId="115" xfId="0" applyNumberFormat="1" applyBorder="1" applyAlignment="1">
      <alignment horizontal="center"/>
    </xf>
    <xf numFmtId="173" fontId="0" fillId="0" borderId="47" xfId="2" applyNumberFormat="1" applyFont="1" applyBorder="1" applyAlignment="1">
      <alignment horizontal="center"/>
    </xf>
    <xf numFmtId="174" fontId="0" fillId="0" borderId="39" xfId="2" applyNumberFormat="1" applyFont="1" applyBorder="1" applyAlignment="1">
      <alignment horizontal="center"/>
    </xf>
    <xf numFmtId="171" fontId="0" fillId="0" borderId="39" xfId="2" applyNumberFormat="1" applyFont="1" applyBorder="1" applyAlignment="1">
      <alignment horizontal="center"/>
    </xf>
    <xf numFmtId="44" fontId="0" fillId="6" borderId="98" xfId="2" applyFont="1" applyFill="1" applyBorder="1"/>
    <xf numFmtId="49" fontId="11" fillId="0" borderId="30" xfId="4" applyNumberFormat="1" applyFont="1" applyBorder="1" applyAlignment="1" applyProtection="1">
      <alignment horizontal="left" vertical="center"/>
      <protection locked="0"/>
    </xf>
    <xf numFmtId="49" fontId="11" fillId="0" borderId="30" xfId="4" applyNumberFormat="1" applyFont="1" applyBorder="1" applyAlignment="1" applyProtection="1">
      <alignment horizontal="left"/>
      <protection locked="0"/>
    </xf>
    <xf numFmtId="49" fontId="11" fillId="0" borderId="42" xfId="4" applyNumberFormat="1" applyFont="1" applyBorder="1" applyAlignment="1" applyProtection="1">
      <alignment horizontal="left"/>
      <protection locked="0"/>
    </xf>
    <xf numFmtId="0" fontId="0" fillId="6" borderId="111" xfId="0" applyFill="1" applyBorder="1"/>
    <xf numFmtId="0" fontId="0" fillId="6" borderId="116" xfId="0" applyFill="1" applyBorder="1"/>
    <xf numFmtId="0" fontId="22" fillId="6" borderId="98" xfId="0" applyFont="1" applyFill="1" applyBorder="1" applyAlignment="1">
      <alignment horizontal="center" wrapText="1"/>
    </xf>
    <xf numFmtId="169" fontId="22" fillId="6" borderId="99" xfId="8" applyNumberFormat="1" applyFont="1" applyFill="1" applyBorder="1" applyAlignment="1">
      <alignment horizontal="center" wrapText="1"/>
    </xf>
    <xf numFmtId="169" fontId="22" fillId="6" borderId="105" xfId="8" applyNumberFormat="1" applyFont="1" applyFill="1" applyBorder="1" applyAlignment="1">
      <alignment horizontal="center" wrapText="1"/>
    </xf>
    <xf numFmtId="169" fontId="22" fillId="6" borderId="100" xfId="8" applyNumberFormat="1" applyFont="1" applyFill="1" applyBorder="1" applyAlignment="1">
      <alignment horizontal="center" wrapText="1"/>
    </xf>
    <xf numFmtId="169" fontId="22" fillId="6" borderId="98" xfId="8" applyNumberFormat="1" applyFont="1" applyFill="1" applyBorder="1" applyAlignment="1">
      <alignment horizontal="center" wrapText="1"/>
    </xf>
    <xf numFmtId="44" fontId="22" fillId="0" borderId="32" xfId="2" applyFont="1" applyFill="1" applyBorder="1"/>
    <xf numFmtId="44" fontId="22" fillId="0" borderId="9" xfId="2" applyFont="1" applyFill="1" applyBorder="1" applyAlignment="1">
      <alignment horizontal="center"/>
    </xf>
    <xf numFmtId="2" fontId="22" fillId="0" borderId="9" xfId="2" applyNumberFormat="1" applyFont="1" applyFill="1" applyBorder="1" applyAlignment="1">
      <alignment horizontal="center"/>
    </xf>
    <xf numFmtId="44" fontId="22" fillId="0" borderId="33" xfId="2" applyFont="1" applyFill="1" applyBorder="1" applyAlignment="1">
      <alignment horizontal="center"/>
    </xf>
    <xf numFmtId="44" fontId="22" fillId="0" borderId="102" xfId="2" applyFont="1" applyFill="1" applyBorder="1" applyAlignment="1">
      <alignment horizontal="center"/>
    </xf>
    <xf numFmtId="43" fontId="11" fillId="0" borderId="29" xfId="8" applyFont="1" applyFill="1" applyBorder="1"/>
    <xf numFmtId="44" fontId="22" fillId="0" borderId="29" xfId="2" applyFont="1" applyFill="1" applyBorder="1"/>
    <xf numFmtId="44" fontId="22" fillId="0" borderId="10" xfId="2" applyFont="1" applyFill="1" applyBorder="1" applyAlignment="1">
      <alignment horizontal="center"/>
    </xf>
    <xf numFmtId="2" fontId="22" fillId="0" borderId="10" xfId="2" applyNumberFormat="1" applyFont="1" applyFill="1" applyBorder="1" applyAlignment="1">
      <alignment horizontal="center"/>
    </xf>
    <xf numFmtId="44" fontId="22" fillId="0" borderId="28" xfId="2" applyFont="1" applyFill="1" applyBorder="1" applyAlignment="1">
      <alignment horizontal="center"/>
    </xf>
    <xf numFmtId="44" fontId="22" fillId="0" borderId="103" xfId="2" applyFont="1" applyFill="1" applyBorder="1" applyAlignment="1">
      <alignment horizontal="center"/>
    </xf>
    <xf numFmtId="171" fontId="22" fillId="0" borderId="29" xfId="2" applyNumberFormat="1" applyFont="1" applyFill="1" applyBorder="1"/>
    <xf numFmtId="44" fontId="22" fillId="0" borderId="39" xfId="2" applyFont="1" applyFill="1" applyBorder="1"/>
    <xf numFmtId="44" fontId="22" fillId="0" borderId="8" xfId="2" applyFont="1" applyFill="1" applyBorder="1" applyAlignment="1">
      <alignment horizontal="center"/>
    </xf>
    <xf numFmtId="2" fontId="22" fillId="0" borderId="8" xfId="2" applyNumberFormat="1" applyFont="1" applyFill="1" applyBorder="1" applyAlignment="1">
      <alignment horizontal="center"/>
    </xf>
    <xf numFmtId="44" fontId="22" fillId="0" borderId="36" xfId="2" applyFont="1" applyFill="1" applyBorder="1" applyAlignment="1">
      <alignment horizontal="center"/>
    </xf>
    <xf numFmtId="44" fontId="22" fillId="0" borderId="104" xfId="2" applyFont="1" applyFill="1" applyBorder="1" applyAlignment="1">
      <alignment horizontal="center"/>
    </xf>
    <xf numFmtId="0" fontId="0" fillId="0" borderId="27" xfId="0" applyBorder="1" applyAlignment="1">
      <alignment horizontal="center"/>
    </xf>
    <xf numFmtId="0" fontId="0" fillId="0" borderId="24" xfId="0" applyBorder="1"/>
    <xf numFmtId="0" fontId="0" fillId="0" borderId="34" xfId="0" applyBorder="1" applyAlignment="1">
      <alignment horizontal="center"/>
    </xf>
    <xf numFmtId="0" fontId="0" fillId="0" borderId="31" xfId="0" applyBorder="1"/>
    <xf numFmtId="0" fontId="0" fillId="0" borderId="36" xfId="0" applyBorder="1" applyAlignment="1">
      <alignment horizontal="center"/>
    </xf>
    <xf numFmtId="0" fontId="0" fillId="0" borderId="93" xfId="0" applyBorder="1"/>
    <xf numFmtId="0" fontId="0" fillId="0" borderId="26" xfId="0" applyBorder="1"/>
    <xf numFmtId="0" fontId="0" fillId="0" borderId="27" xfId="0" applyBorder="1"/>
    <xf numFmtId="0" fontId="0" fillId="0" borderId="103" xfId="0" applyBorder="1"/>
    <xf numFmtId="0" fontId="0" fillId="0" borderId="28" xfId="0" applyBorder="1" applyAlignment="1">
      <alignment horizontal="center"/>
    </xf>
    <xf numFmtId="3" fontId="0" fillId="0" borderId="34" xfId="0" applyNumberFormat="1" applyBorder="1" applyAlignment="1">
      <alignment horizontal="center"/>
    </xf>
    <xf numFmtId="3" fontId="0" fillId="0" borderId="36" xfId="0" applyNumberFormat="1" applyBorder="1" applyAlignment="1">
      <alignment horizontal="center"/>
    </xf>
    <xf numFmtId="0" fontId="0" fillId="0" borderId="3" xfId="0" applyBorder="1"/>
    <xf numFmtId="0" fontId="0" fillId="0" borderId="86" xfId="0" applyBorder="1"/>
    <xf numFmtId="0" fontId="28" fillId="9" borderId="48" xfId="0" applyFont="1" applyFill="1" applyBorder="1" applyAlignment="1">
      <alignment horizontal="center"/>
    </xf>
    <xf numFmtId="0" fontId="28" fillId="4" borderId="18" xfId="0" applyFont="1" applyFill="1" applyBorder="1" applyAlignment="1" applyProtection="1">
      <alignment horizontal="center"/>
      <protection locked="0"/>
    </xf>
    <xf numFmtId="0" fontId="28" fillId="4" borderId="53" xfId="0" applyFont="1" applyFill="1" applyBorder="1" applyAlignment="1">
      <alignment horizontal="center"/>
    </xf>
    <xf numFmtId="0" fontId="28" fillId="9" borderId="48" xfId="0" applyFont="1" applyFill="1" applyBorder="1"/>
    <xf numFmtId="0" fontId="28" fillId="4" borderId="0" xfId="0" applyFont="1" applyFill="1"/>
    <xf numFmtId="0" fontId="28" fillId="4" borderId="18" xfId="0" applyFont="1" applyFill="1" applyBorder="1" applyAlignment="1">
      <alignment horizontal="center"/>
    </xf>
    <xf numFmtId="0" fontId="28" fillId="9" borderId="53" xfId="0" applyFont="1" applyFill="1" applyBorder="1" applyAlignment="1">
      <alignment horizontal="center"/>
    </xf>
    <xf numFmtId="0" fontId="28" fillId="4" borderId="55" xfId="0" applyFont="1" applyFill="1" applyBorder="1"/>
    <xf numFmtId="10" fontId="29" fillId="4" borderId="57" xfId="0" applyNumberFormat="1" applyFont="1" applyFill="1" applyBorder="1" applyAlignment="1">
      <alignment vertical="center" wrapText="1"/>
    </xf>
    <xf numFmtId="7" fontId="28" fillId="4" borderId="58" xfId="0" applyNumberFormat="1" applyFont="1" applyFill="1" applyBorder="1" applyAlignment="1" applyProtection="1">
      <alignment horizontal="center"/>
      <protection locked="0"/>
    </xf>
    <xf numFmtId="7" fontId="28" fillId="9" borderId="60" xfId="0" applyNumberFormat="1" applyFont="1" applyFill="1" applyBorder="1" applyAlignment="1">
      <alignment horizontal="center"/>
    </xf>
    <xf numFmtId="167" fontId="28" fillId="0" borderId="63" xfId="0" applyNumberFormat="1" applyFont="1" applyBorder="1" applyProtection="1">
      <protection locked="0"/>
    </xf>
    <xf numFmtId="167" fontId="28" fillId="0" borderId="64" xfId="0" applyNumberFormat="1" applyFont="1" applyBorder="1" applyProtection="1">
      <protection locked="0"/>
    </xf>
    <xf numFmtId="167" fontId="28" fillId="8" borderId="66" xfId="0" applyNumberFormat="1" applyFont="1" applyFill="1" applyBorder="1"/>
    <xf numFmtId="7" fontId="28" fillId="0" borderId="67" xfId="0" applyNumberFormat="1" applyFont="1" applyBorder="1"/>
    <xf numFmtId="0" fontId="28" fillId="0" borderId="0" xfId="0" applyFont="1"/>
    <xf numFmtId="0" fontId="28" fillId="0" borderId="0" xfId="0" applyFont="1" applyAlignment="1">
      <alignment horizontal="center"/>
    </xf>
    <xf numFmtId="0" fontId="11" fillId="0" borderId="3" xfId="0" applyFont="1" applyBorder="1"/>
    <xf numFmtId="0" fontId="28" fillId="9" borderId="0" xfId="0" applyFont="1" applyFill="1"/>
    <xf numFmtId="0" fontId="28" fillId="9" borderId="51" xfId="0" applyFont="1" applyFill="1" applyBorder="1" applyAlignment="1">
      <alignment horizontal="center"/>
    </xf>
    <xf numFmtId="0" fontId="28" fillId="9" borderId="49" xfId="0" applyFont="1" applyFill="1" applyBorder="1"/>
    <xf numFmtId="0" fontId="28" fillId="4" borderId="4" xfId="0" applyFont="1" applyFill="1" applyBorder="1"/>
    <xf numFmtId="0" fontId="28" fillId="4" borderId="68" xfId="0" applyFont="1" applyFill="1" applyBorder="1" applyAlignment="1">
      <alignment horizontal="center"/>
    </xf>
    <xf numFmtId="0" fontId="28" fillId="4" borderId="69" xfId="0" applyFont="1" applyFill="1" applyBorder="1" applyAlignment="1">
      <alignment horizontal="center"/>
    </xf>
    <xf numFmtId="0" fontId="28" fillId="4" borderId="19" xfId="0" applyFont="1" applyFill="1" applyBorder="1"/>
    <xf numFmtId="0" fontId="28" fillId="4" borderId="70" xfId="0" applyFont="1" applyFill="1" applyBorder="1"/>
    <xf numFmtId="0" fontId="28" fillId="4" borderId="87" xfId="0" applyFont="1" applyFill="1" applyBorder="1" applyAlignment="1">
      <alignment horizontal="center"/>
    </xf>
    <xf numFmtId="0" fontId="30" fillId="9" borderId="56" xfId="0" applyFont="1" applyFill="1" applyBorder="1"/>
    <xf numFmtId="0" fontId="30" fillId="9" borderId="55" xfId="0" applyFont="1" applyFill="1" applyBorder="1"/>
    <xf numFmtId="167" fontId="28" fillId="0" borderId="75" xfId="0" applyNumberFormat="1" applyFont="1" applyBorder="1" applyProtection="1">
      <protection locked="0"/>
    </xf>
    <xf numFmtId="0" fontId="27" fillId="0" borderId="69" xfId="0" applyFont="1" applyBorder="1"/>
    <xf numFmtId="0" fontId="27" fillId="0" borderId="66" xfId="0" applyFont="1" applyBorder="1"/>
    <xf numFmtId="7" fontId="27" fillId="0" borderId="77" xfId="0" applyNumberFormat="1" applyFont="1" applyBorder="1"/>
    <xf numFmtId="0" fontId="11" fillId="0" borderId="0" xfId="0" applyFont="1"/>
    <xf numFmtId="0" fontId="28" fillId="4" borderId="68" xfId="0" applyFont="1" applyFill="1" applyBorder="1"/>
    <xf numFmtId="0" fontId="28" fillId="4" borderId="73" xfId="0" applyFont="1" applyFill="1" applyBorder="1" applyAlignment="1" applyProtection="1">
      <alignment horizontal="center"/>
      <protection locked="0"/>
    </xf>
    <xf numFmtId="167" fontId="28" fillId="0" borderId="62" xfId="0" applyNumberFormat="1" applyFont="1" applyBorder="1" applyProtection="1">
      <protection locked="0"/>
    </xf>
    <xf numFmtId="167" fontId="28" fillId="0" borderId="81" xfId="0" applyNumberFormat="1" applyFont="1" applyBorder="1" applyProtection="1">
      <protection locked="0"/>
    </xf>
    <xf numFmtId="167" fontId="28" fillId="0" borderId="82" xfId="0" applyNumberFormat="1" applyFont="1" applyBorder="1" applyProtection="1">
      <protection locked="0"/>
    </xf>
    <xf numFmtId="7" fontId="27" fillId="0" borderId="83" xfId="0" applyNumberFormat="1" applyFont="1" applyBorder="1"/>
    <xf numFmtId="0" fontId="31" fillId="0" borderId="0" xfId="0" applyFont="1"/>
    <xf numFmtId="170" fontId="22" fillId="0" borderId="29" xfId="2" applyNumberFormat="1" applyFont="1" applyFill="1" applyBorder="1"/>
    <xf numFmtId="0" fontId="0" fillId="0" borderId="114" xfId="0" applyBorder="1"/>
    <xf numFmtId="169" fontId="23" fillId="6" borderId="98" xfId="8" applyNumberFormat="1" applyFont="1" applyFill="1" applyBorder="1" applyAlignment="1">
      <alignment horizontal="center" wrapText="1"/>
    </xf>
    <xf numFmtId="49" fontId="0" fillId="0" borderId="42" xfId="0" applyNumberFormat="1" applyBorder="1" applyAlignment="1" applyProtection="1">
      <alignment horizontal="left"/>
      <protection locked="0"/>
    </xf>
    <xf numFmtId="43" fontId="1" fillId="0" borderId="29" xfId="8" applyFont="1" applyFill="1" applyBorder="1"/>
    <xf numFmtId="49" fontId="0" fillId="0" borderId="5" xfId="0" applyNumberFormat="1" applyBorder="1" applyAlignment="1">
      <alignment horizontal="center"/>
    </xf>
    <xf numFmtId="8" fontId="0" fillId="6" borderId="118" xfId="0" applyNumberFormat="1" applyFill="1" applyBorder="1" applyAlignment="1">
      <alignment horizontal="right"/>
    </xf>
    <xf numFmtId="8" fontId="0" fillId="0" borderId="12" xfId="0" applyNumberFormat="1" applyBorder="1" applyAlignment="1">
      <alignment horizontal="right"/>
    </xf>
    <xf numFmtId="8" fontId="0" fillId="0" borderId="13" xfId="0" applyNumberFormat="1" applyBorder="1" applyAlignment="1">
      <alignment horizontal="right"/>
    </xf>
    <xf numFmtId="164" fontId="0" fillId="2" borderId="5" xfId="0" applyNumberFormat="1" applyFill="1" applyBorder="1" applyAlignment="1">
      <alignment horizontal="right"/>
    </xf>
    <xf numFmtId="8" fontId="0" fillId="5" borderId="118" xfId="0" applyNumberFormat="1" applyFill="1" applyBorder="1" applyAlignment="1">
      <alignment horizontal="right"/>
    </xf>
    <xf numFmtId="8" fontId="0" fillId="7" borderId="118" xfId="0" applyNumberFormat="1" applyFill="1" applyBorder="1" applyAlignment="1">
      <alignment horizontal="right"/>
    </xf>
    <xf numFmtId="164" fontId="1" fillId="0" borderId="3" xfId="0" applyNumberFormat="1" applyFont="1" applyBorder="1"/>
    <xf numFmtId="164" fontId="0" fillId="0" borderId="119" xfId="0" applyNumberFormat="1" applyBorder="1" applyAlignment="1">
      <alignment horizontal="right"/>
    </xf>
    <xf numFmtId="164" fontId="0" fillId="0" borderId="117" xfId="0" applyNumberFormat="1" applyBorder="1" applyAlignment="1">
      <alignment horizontal="right"/>
    </xf>
    <xf numFmtId="164" fontId="4" fillId="0" borderId="3" xfId="0" applyNumberFormat="1" applyFont="1" applyBorder="1"/>
    <xf numFmtId="0" fontId="0" fillId="0" borderId="112" xfId="0" applyBorder="1" applyAlignment="1">
      <alignment horizontal="center" wrapText="1"/>
    </xf>
    <xf numFmtId="49" fontId="0" fillId="0" borderId="18" xfId="0" applyNumberFormat="1" applyBorder="1" applyAlignment="1">
      <alignment horizontal="center"/>
    </xf>
    <xf numFmtId="8" fontId="0" fillId="6" borderId="102" xfId="0" applyNumberFormat="1" applyFill="1" applyBorder="1" applyAlignment="1">
      <alignment horizontal="right"/>
    </xf>
    <xf numFmtId="8" fontId="0" fillId="0" borderId="114" xfId="0" applyNumberFormat="1" applyBorder="1" applyAlignment="1">
      <alignment horizontal="right"/>
    </xf>
    <xf numFmtId="8" fontId="0" fillId="2" borderId="103" xfId="0" applyNumberFormat="1" applyFill="1" applyBorder="1" applyAlignment="1">
      <alignment horizontal="right"/>
    </xf>
    <xf numFmtId="8" fontId="0" fillId="2" borderId="120" xfId="0" applyNumberFormat="1" applyFill="1" applyBorder="1" applyAlignment="1">
      <alignment horizontal="right"/>
    </xf>
    <xf numFmtId="164" fontId="0" fillId="2" borderId="18" xfId="0" applyNumberFormat="1" applyFill="1" applyBorder="1" applyAlignment="1">
      <alignment horizontal="right"/>
    </xf>
    <xf numFmtId="8" fontId="0" fillId="5" borderId="102" xfId="0" applyNumberFormat="1" applyFill="1" applyBorder="1" applyAlignment="1">
      <alignment horizontal="right"/>
    </xf>
    <xf numFmtId="8" fontId="1" fillId="0" borderId="113" xfId="0" applyNumberFormat="1" applyFont="1" applyBorder="1"/>
    <xf numFmtId="8" fontId="0" fillId="0" borderId="103" xfId="0" applyNumberFormat="1" applyBorder="1"/>
    <xf numFmtId="8" fontId="0" fillId="7" borderId="102" xfId="0" applyNumberFormat="1" applyFill="1" applyBorder="1" applyAlignment="1">
      <alignment horizontal="right"/>
    </xf>
    <xf numFmtId="8" fontId="0" fillId="2" borderId="121" xfId="0" applyNumberFormat="1" applyFill="1" applyBorder="1" applyAlignment="1">
      <alignment horizontal="right"/>
    </xf>
    <xf numFmtId="8" fontId="0" fillId="2" borderId="18" xfId="0" applyNumberFormat="1" applyFill="1" applyBorder="1" applyAlignment="1">
      <alignment horizontal="right"/>
    </xf>
    <xf numFmtId="8" fontId="4" fillId="0" borderId="113" xfId="0" applyNumberFormat="1" applyFont="1" applyBorder="1"/>
    <xf numFmtId="49" fontId="0" fillId="0" borderId="0" xfId="0" applyNumberFormat="1" applyAlignment="1">
      <alignment horizontal="center"/>
    </xf>
    <xf numFmtId="164" fontId="0" fillId="6" borderId="16" xfId="0" applyNumberFormat="1" applyFill="1" applyBorder="1" applyAlignment="1">
      <alignment horizontal="right"/>
    </xf>
    <xf numFmtId="164" fontId="0" fillId="0" borderId="20" xfId="0" applyNumberFormat="1" applyBorder="1" applyAlignment="1">
      <alignment horizontal="right"/>
    </xf>
    <xf numFmtId="164" fontId="0" fillId="2" borderId="0" xfId="0" applyNumberFormat="1" applyFill="1" applyAlignment="1">
      <alignment horizontal="right"/>
    </xf>
    <xf numFmtId="164" fontId="0" fillId="5" borderId="16" xfId="0" applyNumberFormat="1" applyFill="1" applyBorder="1" applyAlignment="1">
      <alignment horizontal="right"/>
    </xf>
    <xf numFmtId="164" fontId="0" fillId="0" borderId="17" xfId="0" applyNumberFormat="1" applyBorder="1"/>
    <xf numFmtId="164" fontId="0" fillId="7" borderId="16" xfId="0" applyNumberFormat="1" applyFill="1" applyBorder="1" applyAlignment="1">
      <alignment horizontal="right"/>
    </xf>
    <xf numFmtId="164" fontId="0" fillId="0" borderId="17" xfId="0" applyNumberFormat="1" applyBorder="1" applyAlignment="1">
      <alignment horizontal="right"/>
    </xf>
    <xf numFmtId="49" fontId="0" fillId="0" borderId="1" xfId="0" applyNumberFormat="1" applyBorder="1" applyAlignment="1">
      <alignment horizontal="left" wrapText="1"/>
    </xf>
    <xf numFmtId="164" fontId="0" fillId="0" borderId="110" xfId="0" applyNumberFormat="1" applyBorder="1" applyAlignment="1" applyProtection="1">
      <alignment horizontal="left" wrapText="1"/>
      <protection locked="0"/>
    </xf>
    <xf numFmtId="164" fontId="0" fillId="2" borderId="115" xfId="0" applyNumberFormat="1" applyFill="1" applyBorder="1" applyAlignment="1" applyProtection="1">
      <alignment horizontal="left" vertical="top" wrapText="1"/>
      <protection locked="0"/>
    </xf>
    <xf numFmtId="164" fontId="0" fillId="4" borderId="90" xfId="0" applyNumberFormat="1" applyFill="1" applyBorder="1" applyAlignment="1" applyProtection="1">
      <alignment horizontal="left" wrapText="1"/>
      <protection locked="0"/>
    </xf>
    <xf numFmtId="164" fontId="0" fillId="2" borderId="1" xfId="0" applyNumberFormat="1" applyFill="1" applyBorder="1" applyAlignment="1" applyProtection="1">
      <alignment horizontal="left" wrapText="1"/>
      <protection locked="0"/>
    </xf>
    <xf numFmtId="164" fontId="0" fillId="0" borderId="115" xfId="0" applyNumberFormat="1" applyBorder="1" applyAlignment="1" applyProtection="1">
      <alignment horizontal="left" wrapText="1"/>
      <protection locked="0"/>
    </xf>
    <xf numFmtId="164" fontId="0" fillId="0" borderId="1" xfId="0" applyNumberFormat="1" applyBorder="1" applyAlignment="1" applyProtection="1">
      <alignment horizontal="left" wrapText="1"/>
      <protection locked="0"/>
    </xf>
    <xf numFmtId="164" fontId="0" fillId="5" borderId="90" xfId="0" applyNumberFormat="1" applyFill="1" applyBorder="1" applyAlignment="1" applyProtection="1">
      <alignment horizontal="left" wrapText="1"/>
      <protection locked="0"/>
    </xf>
    <xf numFmtId="0" fontId="0" fillId="0" borderId="109" xfId="0" applyBorder="1" applyAlignment="1" applyProtection="1">
      <alignment horizontal="left" wrapText="1"/>
      <protection locked="0"/>
    </xf>
    <xf numFmtId="0" fontId="0" fillId="0" borderId="110"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15" xfId="0" applyBorder="1" applyAlignment="1" applyProtection="1">
      <alignment horizontal="left" wrapText="1"/>
      <protection locked="0"/>
    </xf>
    <xf numFmtId="164" fontId="0" fillId="7" borderId="90" xfId="0" applyNumberFormat="1" applyFill="1" applyBorder="1" applyAlignment="1" applyProtection="1">
      <alignment horizontal="left" wrapText="1"/>
      <protection locked="0"/>
    </xf>
    <xf numFmtId="164" fontId="0" fillId="0" borderId="19" xfId="0" applyNumberFormat="1" applyBorder="1" applyAlignment="1" applyProtection="1">
      <alignment horizontal="left" wrapText="1"/>
      <protection locked="0"/>
    </xf>
    <xf numFmtId="164" fontId="1" fillId="0" borderId="109" xfId="0" applyNumberFormat="1" applyFont="1" applyBorder="1" applyAlignment="1" applyProtection="1">
      <alignment horizontal="left" wrapText="1"/>
      <protection locked="0"/>
    </xf>
    <xf numFmtId="0" fontId="4" fillId="0" borderId="109" xfId="0" applyFont="1" applyBorder="1" applyAlignment="1" applyProtection="1">
      <alignment horizontal="left" wrapText="1"/>
      <protection locked="0"/>
    </xf>
    <xf numFmtId="164" fontId="0" fillId="0" borderId="112" xfId="0" applyNumberFormat="1" applyBorder="1" applyAlignment="1">
      <alignment horizontal="center" wrapText="1"/>
    </xf>
    <xf numFmtId="164" fontId="0" fillId="0" borderId="18" xfId="0" applyNumberFormat="1" applyBorder="1" applyAlignment="1">
      <alignment horizontal="center"/>
    </xf>
    <xf numFmtId="164" fontId="0" fillId="6" borderId="102" xfId="0" applyNumberFormat="1" applyFill="1" applyBorder="1" applyAlignment="1">
      <alignment horizontal="right"/>
    </xf>
    <xf numFmtId="164" fontId="0" fillId="0" borderId="114" xfId="0" applyNumberFormat="1" applyBorder="1" applyAlignment="1">
      <alignment horizontal="right"/>
    </xf>
    <xf numFmtId="164" fontId="0" fillId="2" borderId="103" xfId="0" applyNumberFormat="1" applyFill="1" applyBorder="1" applyAlignment="1">
      <alignment horizontal="right"/>
    </xf>
    <xf numFmtId="164" fontId="0" fillId="2" borderId="120" xfId="0" applyNumberFormat="1" applyFill="1" applyBorder="1" applyAlignment="1">
      <alignment horizontal="right"/>
    </xf>
    <xf numFmtId="164" fontId="0" fillId="5" borderId="102" xfId="0" applyNumberFormat="1" applyFill="1" applyBorder="1" applyAlignment="1">
      <alignment horizontal="right"/>
    </xf>
    <xf numFmtId="164" fontId="0" fillId="0" borderId="103" xfId="0" applyNumberFormat="1" applyBorder="1"/>
    <xf numFmtId="164" fontId="0" fillId="7" borderId="102" xfId="0" applyNumberFormat="1" applyFill="1" applyBorder="1" applyAlignment="1">
      <alignment horizontal="right"/>
    </xf>
    <xf numFmtId="164" fontId="0" fillId="2" borderId="121" xfId="0" applyNumberFormat="1" applyFill="1" applyBorder="1" applyAlignment="1">
      <alignment horizontal="right"/>
    </xf>
    <xf numFmtId="6" fontId="0" fillId="0" borderId="10" xfId="0" applyNumberFormat="1" applyBorder="1" applyAlignment="1">
      <alignment horizontal="right"/>
    </xf>
    <xf numFmtId="6" fontId="0" fillId="0" borderId="13" xfId="0" applyNumberFormat="1" applyBorder="1" applyAlignment="1">
      <alignment horizontal="right"/>
    </xf>
    <xf numFmtId="6" fontId="0" fillId="2" borderId="103" xfId="0" applyNumberFormat="1" applyFill="1" applyBorder="1" applyAlignment="1">
      <alignment horizontal="right"/>
    </xf>
    <xf numFmtId="6" fontId="0" fillId="0" borderId="17" xfId="0" applyNumberFormat="1" applyBorder="1" applyAlignment="1">
      <alignment horizontal="right"/>
    </xf>
    <xf numFmtId="6" fontId="0" fillId="0" borderId="41" xfId="0" applyNumberFormat="1" applyBorder="1" applyAlignment="1">
      <alignment horizontal="right"/>
    </xf>
    <xf numFmtId="6" fontId="0" fillId="0" borderId="45" xfId="0" applyNumberFormat="1" applyBorder="1" applyAlignment="1">
      <alignment horizontal="right"/>
    </xf>
    <xf numFmtId="6" fontId="0" fillId="2" borderId="120" xfId="0" applyNumberFormat="1" applyFill="1" applyBorder="1" applyAlignment="1">
      <alignment horizontal="right"/>
    </xf>
    <xf numFmtId="6" fontId="0" fillId="0" borderId="119" xfId="0" applyNumberFormat="1" applyBorder="1" applyAlignment="1">
      <alignment horizontal="right"/>
    </xf>
    <xf numFmtId="49" fontId="26" fillId="0" borderId="42" xfId="4" applyNumberFormat="1" applyFont="1" applyBorder="1" applyAlignment="1" applyProtection="1">
      <alignment horizontal="left"/>
      <protection locked="0"/>
    </xf>
    <xf numFmtId="164" fontId="0" fillId="2" borderId="123" xfId="0" applyNumberFormat="1" applyFill="1" applyBorder="1" applyAlignment="1" applyProtection="1">
      <alignment horizontal="left" wrapText="1"/>
      <protection locked="0"/>
    </xf>
    <xf numFmtId="49" fontId="18" fillId="0" borderId="124" xfId="0" applyNumberFormat="1" applyFont="1" applyBorder="1" applyAlignment="1">
      <alignment horizontal="right" wrapText="1"/>
    </xf>
    <xf numFmtId="49" fontId="19" fillId="0" borderId="125" xfId="0" applyNumberFormat="1" applyFont="1" applyBorder="1" applyAlignment="1">
      <alignment horizontal="center"/>
    </xf>
    <xf numFmtId="164" fontId="18" fillId="0" borderId="129" xfId="0" applyNumberFormat="1" applyFont="1" applyBorder="1" applyAlignment="1" applyProtection="1">
      <alignment horizontal="left" wrapText="1"/>
      <protection locked="0"/>
    </xf>
    <xf numFmtId="49" fontId="0" fillId="2" borderId="42" xfId="0" applyNumberFormat="1" applyFill="1" applyBorder="1" applyAlignment="1" applyProtection="1">
      <alignment horizontal="left"/>
      <protection locked="0"/>
    </xf>
    <xf numFmtId="49" fontId="0" fillId="2" borderId="40" xfId="0" applyNumberFormat="1" applyFill="1" applyBorder="1" applyAlignment="1">
      <alignment horizontal="center"/>
    </xf>
    <xf numFmtId="49" fontId="18" fillId="0" borderId="124" xfId="0" applyNumberFormat="1" applyFont="1" applyBorder="1" applyAlignment="1">
      <alignment horizontal="right"/>
    </xf>
    <xf numFmtId="49" fontId="0" fillId="2" borderId="125" xfId="0" applyNumberFormat="1" applyFill="1" applyBorder="1" applyAlignment="1">
      <alignment horizontal="center"/>
    </xf>
    <xf numFmtId="164" fontId="0" fillId="0" borderId="123" xfId="0" applyNumberFormat="1" applyBorder="1" applyAlignment="1" applyProtection="1">
      <alignment horizontal="left" wrapText="1"/>
      <protection locked="0"/>
    </xf>
    <xf numFmtId="164" fontId="0" fillId="4" borderId="16" xfId="0" applyNumberFormat="1" applyFill="1" applyBorder="1" applyAlignment="1" applyProtection="1">
      <alignment horizontal="left" wrapText="1"/>
      <protection locked="0"/>
    </xf>
    <xf numFmtId="164" fontId="0" fillId="4" borderId="102" xfId="0" applyNumberFormat="1" applyFill="1" applyBorder="1" applyAlignment="1" applyProtection="1">
      <alignment horizontal="left" wrapText="1"/>
      <protection locked="0"/>
    </xf>
    <xf numFmtId="6" fontId="0" fillId="0" borderId="120" xfId="0" applyNumberFormat="1" applyBorder="1" applyAlignment="1">
      <alignment horizontal="right"/>
    </xf>
    <xf numFmtId="49" fontId="18" fillId="0" borderId="130" xfId="0" applyNumberFormat="1" applyFont="1" applyBorder="1" applyAlignment="1">
      <alignment horizontal="right"/>
    </xf>
    <xf numFmtId="49" fontId="19" fillId="0" borderId="131" xfId="0" applyNumberFormat="1" applyFont="1" applyBorder="1" applyAlignment="1">
      <alignment horizontal="center"/>
    </xf>
    <xf numFmtId="164" fontId="18" fillId="0" borderId="136" xfId="0" applyNumberFormat="1" applyFont="1" applyBorder="1" applyAlignment="1" applyProtection="1">
      <alignment horizontal="left" wrapText="1"/>
      <protection locked="0"/>
    </xf>
    <xf numFmtId="49" fontId="18" fillId="0" borderId="111" xfId="0" applyNumberFormat="1" applyFont="1" applyBorder="1" applyAlignment="1">
      <alignment horizontal="right"/>
    </xf>
    <xf numFmtId="49" fontId="19" fillId="0" borderId="116" xfId="0" applyNumberFormat="1" applyFont="1" applyBorder="1" applyAlignment="1">
      <alignment horizontal="center"/>
    </xf>
    <xf numFmtId="164" fontId="18" fillId="0" borderId="101" xfId="0" applyNumberFormat="1" applyFont="1" applyBorder="1" applyAlignment="1" applyProtection="1">
      <alignment horizontal="left" wrapText="1"/>
      <protection locked="0"/>
    </xf>
    <xf numFmtId="0" fontId="0" fillId="0" borderId="4" xfId="0" applyBorder="1" applyAlignment="1">
      <alignment horizontal="right"/>
    </xf>
    <xf numFmtId="10" fontId="0" fillId="0" borderId="6" xfId="3" applyNumberFormat="1" applyFont="1" applyFill="1" applyBorder="1" applyAlignment="1">
      <alignment horizontal="center" vertical="center"/>
    </xf>
    <xf numFmtId="8" fontId="0" fillId="0" borderId="18" xfId="0" applyNumberFormat="1" applyBorder="1"/>
    <xf numFmtId="164" fontId="0" fillId="0" borderId="18" xfId="0" applyNumberFormat="1" applyBorder="1"/>
    <xf numFmtId="10" fontId="0" fillId="0" borderId="125" xfId="3" applyNumberFormat="1" applyFont="1" applyFill="1" applyBorder="1" applyAlignment="1">
      <alignment horizontal="center" vertical="center"/>
    </xf>
    <xf numFmtId="164" fontId="0" fillId="0" borderId="128" xfId="0" applyNumberFormat="1" applyBorder="1"/>
    <xf numFmtId="0" fontId="0" fillId="0" borderId="129" xfId="0" applyBorder="1" applyAlignment="1" applyProtection="1">
      <alignment horizontal="left" wrapText="1"/>
      <protection locked="0"/>
    </xf>
    <xf numFmtId="0" fontId="18" fillId="0" borderId="124" xfId="0" applyFont="1" applyBorder="1" applyAlignment="1">
      <alignment horizontal="right"/>
    </xf>
    <xf numFmtId="6" fontId="0" fillId="0" borderId="127" xfId="0" applyNumberFormat="1" applyBorder="1"/>
    <xf numFmtId="6" fontId="0" fillId="0" borderId="122" xfId="0" applyNumberFormat="1" applyBorder="1"/>
    <xf numFmtId="6" fontId="18" fillId="0" borderId="132" xfId="0" applyNumberFormat="1" applyFont="1" applyBorder="1" applyAlignment="1">
      <alignment horizontal="right"/>
    </xf>
    <xf numFmtId="6" fontId="18" fillId="0" borderId="133" xfId="0" applyNumberFormat="1" applyFont="1" applyBorder="1" applyAlignment="1">
      <alignment horizontal="right"/>
    </xf>
    <xf numFmtId="6" fontId="18" fillId="0" borderId="134" xfId="0" applyNumberFormat="1" applyFont="1" applyBorder="1" applyAlignment="1">
      <alignment horizontal="right"/>
    </xf>
    <xf numFmtId="6" fontId="18" fillId="0" borderId="135" xfId="0" applyNumberFormat="1" applyFont="1" applyBorder="1" applyAlignment="1">
      <alignment horizontal="right"/>
    </xf>
    <xf numFmtId="6" fontId="18" fillId="0" borderId="126" xfId="0" applyNumberFormat="1" applyFont="1" applyBorder="1" applyAlignment="1">
      <alignment horizontal="right"/>
    </xf>
    <xf numFmtId="6" fontId="18" fillId="0" borderId="127" xfId="0" applyNumberFormat="1" applyFont="1" applyBorder="1" applyAlignment="1">
      <alignment horizontal="right"/>
    </xf>
    <xf numFmtId="6" fontId="18" fillId="2" borderId="122" xfId="0" applyNumberFormat="1" applyFont="1" applyFill="1" applyBorder="1" applyAlignment="1">
      <alignment horizontal="right"/>
    </xf>
    <xf numFmtId="6" fontId="18" fillId="0" borderId="128" xfId="0" applyNumberFormat="1" applyFont="1" applyBorder="1" applyAlignment="1">
      <alignment horizontal="right"/>
    </xf>
    <xf numFmtId="6" fontId="18" fillId="0" borderId="122" xfId="0" applyNumberFormat="1" applyFont="1" applyBorder="1" applyAlignment="1">
      <alignment horizontal="right"/>
    </xf>
    <xf numFmtId="6" fontId="18" fillId="0" borderId="105" xfId="0" applyNumberFormat="1" applyFont="1" applyBorder="1" applyAlignment="1">
      <alignment horizontal="right"/>
    </xf>
    <xf numFmtId="6" fontId="18" fillId="0" borderId="137" xfId="0" applyNumberFormat="1" applyFont="1" applyBorder="1" applyAlignment="1">
      <alignment horizontal="right"/>
    </xf>
    <xf numFmtId="6" fontId="18" fillId="0" borderId="98" xfId="0" applyNumberFormat="1" applyFont="1" applyBorder="1" applyAlignment="1">
      <alignment horizontal="right"/>
    </xf>
    <xf numFmtId="164" fontId="0" fillId="4" borderId="9" xfId="0" applyNumberFormat="1" applyFill="1" applyBorder="1" applyAlignment="1" applyProtection="1">
      <alignment horizontal="left" wrapText="1"/>
      <protection locked="0"/>
    </xf>
    <xf numFmtId="0" fontId="0" fillId="0" borderId="138" xfId="0" applyBorder="1" applyAlignment="1">
      <alignment horizontal="right"/>
    </xf>
    <xf numFmtId="49" fontId="0" fillId="0" borderId="17" xfId="0" applyNumberFormat="1" applyBorder="1" applyAlignment="1">
      <alignment horizontal="center"/>
    </xf>
    <xf numFmtId="164" fontId="0" fillId="2" borderId="13" xfId="0" applyNumberFormat="1" applyFill="1" applyBorder="1" applyAlignment="1">
      <alignment horizontal="right"/>
    </xf>
    <xf numFmtId="164" fontId="0" fillId="2" borderId="21" xfId="0" applyNumberFormat="1" applyFill="1" applyBorder="1" applyAlignment="1">
      <alignment horizontal="right"/>
    </xf>
    <xf numFmtId="49" fontId="1" fillId="11" borderId="23" xfId="0" applyNumberFormat="1" applyFont="1" applyFill="1" applyBorder="1" applyAlignment="1">
      <alignment horizontal="left"/>
    </xf>
    <xf numFmtId="49" fontId="0" fillId="11" borderId="22" xfId="0" applyNumberFormat="1" applyFill="1" applyBorder="1" applyAlignment="1">
      <alignment horizontal="center"/>
    </xf>
    <xf numFmtId="164" fontId="0" fillId="11" borderId="9" xfId="0" applyNumberFormat="1" applyFill="1" applyBorder="1" applyAlignment="1">
      <alignment horizontal="right"/>
    </xf>
    <xf numFmtId="164" fontId="0" fillId="11" borderId="118" xfId="0" applyNumberFormat="1" applyFill="1" applyBorder="1" applyAlignment="1">
      <alignment horizontal="right"/>
    </xf>
    <xf numFmtId="164" fontId="0" fillId="11" borderId="102" xfId="0" applyNumberFormat="1" applyFill="1" applyBorder="1" applyAlignment="1">
      <alignment horizontal="right"/>
    </xf>
    <xf numFmtId="164" fontId="0" fillId="11" borderId="16" xfId="0" applyNumberFormat="1" applyFill="1" applyBorder="1" applyAlignment="1">
      <alignment horizontal="right"/>
    </xf>
    <xf numFmtId="164" fontId="0" fillId="11" borderId="90" xfId="0" applyNumberFormat="1" applyFill="1" applyBorder="1" applyAlignment="1" applyProtection="1">
      <alignment horizontal="left" wrapText="1"/>
      <protection locked="0"/>
    </xf>
    <xf numFmtId="49" fontId="1" fillId="0" borderId="139" xfId="0" applyNumberFormat="1" applyFont="1" applyBorder="1" applyAlignment="1">
      <alignment horizontal="center"/>
    </xf>
    <xf numFmtId="6" fontId="18" fillId="2" borderId="134" xfId="0" applyNumberFormat="1" applyFont="1" applyFill="1" applyBorder="1" applyAlignment="1">
      <alignment horizontal="right"/>
    </xf>
    <xf numFmtId="6" fontId="18" fillId="2" borderId="98" xfId="0" applyNumberFormat="1" applyFont="1" applyFill="1" applyBorder="1" applyAlignment="1">
      <alignment horizontal="right"/>
    </xf>
    <xf numFmtId="0" fontId="11" fillId="0" borderId="4" xfId="0" applyFont="1" applyBorder="1" applyAlignment="1">
      <alignment horizontal="right"/>
    </xf>
    <xf numFmtId="44" fontId="0" fillId="0" borderId="5" xfId="0" applyNumberFormat="1" applyBorder="1"/>
    <xf numFmtId="44" fontId="0" fillId="0" borderId="18" xfId="0" applyNumberFormat="1" applyBorder="1"/>
    <xf numFmtId="44" fontId="0" fillId="0" borderId="0" xfId="0" applyNumberFormat="1"/>
    <xf numFmtId="49" fontId="1" fillId="0" borderId="125" xfId="0" applyNumberFormat="1" applyFont="1" applyBorder="1" applyAlignment="1">
      <alignment horizontal="center"/>
    </xf>
    <xf numFmtId="8" fontId="1" fillId="0" borderId="127" xfId="0" applyNumberFormat="1" applyFont="1" applyBorder="1"/>
    <xf numFmtId="8" fontId="1" fillId="0" borderId="122" xfId="0" applyNumberFormat="1" applyFont="1" applyBorder="1"/>
    <xf numFmtId="164" fontId="1" fillId="0" borderId="128" xfId="0" applyNumberFormat="1" applyFont="1" applyBorder="1"/>
    <xf numFmtId="164" fontId="0" fillId="0" borderId="103" xfId="0" applyNumberFormat="1" applyBorder="1" applyAlignment="1" applyProtection="1">
      <alignment horizontal="left" wrapText="1"/>
      <protection locked="0"/>
    </xf>
    <xf numFmtId="49" fontId="18" fillId="2" borderId="124" xfId="0" applyNumberFormat="1" applyFont="1" applyFill="1" applyBorder="1" applyAlignment="1" applyProtection="1">
      <alignment horizontal="right"/>
      <protection locked="0"/>
    </xf>
    <xf numFmtId="49" fontId="0" fillId="0" borderId="125" xfId="0" applyNumberFormat="1" applyBorder="1" applyAlignment="1">
      <alignment horizontal="center"/>
    </xf>
    <xf numFmtId="8" fontId="0" fillId="0" borderId="127" xfId="0" applyNumberFormat="1" applyBorder="1" applyAlignment="1">
      <alignment horizontal="right"/>
    </xf>
    <xf numFmtId="8" fontId="0" fillId="2" borderId="122" xfId="0" applyNumberFormat="1" applyFill="1" applyBorder="1" applyAlignment="1">
      <alignment horizontal="right"/>
    </xf>
    <xf numFmtId="164" fontId="0" fillId="0" borderId="128" xfId="0" applyNumberFormat="1" applyBorder="1" applyAlignment="1">
      <alignment horizontal="right"/>
    </xf>
    <xf numFmtId="164" fontId="0" fillId="0" borderId="129" xfId="0" applyNumberFormat="1" applyBorder="1" applyAlignment="1" applyProtection="1">
      <alignment horizontal="left" wrapText="1"/>
      <protection locked="0"/>
    </xf>
    <xf numFmtId="49" fontId="18" fillId="2" borderId="2" xfId="0" applyNumberFormat="1" applyFont="1" applyFill="1" applyBorder="1" applyAlignment="1" applyProtection="1">
      <alignment horizontal="right"/>
      <protection locked="0"/>
    </xf>
    <xf numFmtId="49" fontId="0" fillId="0" borderId="43" xfId="0" applyNumberFormat="1" applyBorder="1" applyAlignment="1">
      <alignment horizontal="center"/>
    </xf>
    <xf numFmtId="8" fontId="0" fillId="0" borderId="38" xfId="0" applyNumberFormat="1" applyBorder="1" applyAlignment="1">
      <alignment horizontal="right"/>
    </xf>
    <xf numFmtId="8" fontId="0" fillId="2" borderId="113" xfId="0" applyNumberFormat="1" applyFill="1" applyBorder="1" applyAlignment="1">
      <alignment horizontal="right"/>
    </xf>
    <xf numFmtId="164" fontId="0" fillId="0" borderId="3" xfId="0" applyNumberFormat="1" applyBorder="1" applyAlignment="1">
      <alignment horizontal="right"/>
    </xf>
    <xf numFmtId="164" fontId="0" fillId="0" borderId="109" xfId="0" applyNumberFormat="1" applyBorder="1" applyAlignment="1" applyProtection="1">
      <alignment horizontal="left" wrapText="1"/>
      <protection locked="0"/>
    </xf>
    <xf numFmtId="49" fontId="18" fillId="0" borderId="124" xfId="0" applyNumberFormat="1" applyFont="1" applyBorder="1" applyAlignment="1" applyProtection="1">
      <alignment horizontal="right"/>
      <protection locked="0"/>
    </xf>
    <xf numFmtId="6" fontId="32" fillId="2" borderId="98" xfId="0" applyNumberFormat="1" applyFont="1" applyFill="1" applyBorder="1" applyAlignment="1">
      <alignment horizontal="right"/>
    </xf>
    <xf numFmtId="0" fontId="0" fillId="6" borderId="98" xfId="0" applyFill="1" applyBorder="1"/>
    <xf numFmtId="0" fontId="22" fillId="10" borderId="111" xfId="7" quotePrefix="1" applyFont="1" applyFill="1" applyBorder="1" applyAlignment="1">
      <alignment horizontal="center"/>
    </xf>
    <xf numFmtId="0" fontId="22" fillId="10" borderId="99" xfId="7" applyFont="1" applyFill="1" applyBorder="1" applyAlignment="1">
      <alignment horizontal="center"/>
    </xf>
    <xf numFmtId="0" fontId="22" fillId="10" borderId="105" xfId="7" applyFont="1" applyFill="1" applyBorder="1" applyAlignment="1">
      <alignment horizontal="center"/>
    </xf>
    <xf numFmtId="0" fontId="22" fillId="10" borderId="100" xfId="7" applyFont="1" applyFill="1" applyBorder="1" applyAlignment="1">
      <alignment horizontal="center"/>
    </xf>
    <xf numFmtId="0" fontId="22" fillId="10" borderId="101" xfId="7" applyFont="1" applyFill="1" applyBorder="1" applyAlignment="1">
      <alignment horizontal="center"/>
    </xf>
    <xf numFmtId="44" fontId="0" fillId="6" borderId="99" xfId="0" applyNumberFormat="1" applyFill="1" applyBorder="1"/>
    <xf numFmtId="0" fontId="0" fillId="6" borderId="105" xfId="0" applyFill="1" applyBorder="1"/>
    <xf numFmtId="0" fontId="0" fillId="6" borderId="100" xfId="0" applyFill="1" applyBorder="1" applyAlignment="1">
      <alignment horizontal="center"/>
    </xf>
    <xf numFmtId="0" fontId="0" fillId="6" borderId="100" xfId="0" applyFill="1" applyBorder="1"/>
    <xf numFmtId="44" fontId="0" fillId="6" borderId="101" xfId="0" applyNumberFormat="1" applyFill="1" applyBorder="1"/>
    <xf numFmtId="44" fontId="0" fillId="6" borderId="105" xfId="0" applyNumberFormat="1" applyFill="1" applyBorder="1"/>
    <xf numFmtId="44" fontId="0" fillId="6" borderId="98" xfId="0" applyNumberFormat="1" applyFill="1" applyBorder="1"/>
    <xf numFmtId="174" fontId="0" fillId="6" borderId="99" xfId="0" applyNumberFormat="1" applyFill="1" applyBorder="1"/>
    <xf numFmtId="171" fontId="0" fillId="6" borderId="99" xfId="0" applyNumberFormat="1" applyFill="1" applyBorder="1"/>
    <xf numFmtId="0" fontId="2" fillId="0" borderId="0" xfId="0" applyFont="1"/>
    <xf numFmtId="49" fontId="22" fillId="0" borderId="140" xfId="7" applyNumberFormat="1" applyFont="1" applyBorder="1" applyAlignment="1">
      <alignment horizontal="center" vertical="top"/>
    </xf>
    <xf numFmtId="0" fontId="22" fillId="0" borderId="140" xfId="7" applyFont="1" applyBorder="1" applyAlignment="1">
      <alignment horizontal="center" vertical="top"/>
    </xf>
    <xf numFmtId="168" fontId="22" fillId="0" borderId="140" xfId="7" applyNumberFormat="1" applyFont="1" applyBorder="1" applyAlignment="1">
      <alignment horizontal="center" vertical="top"/>
    </xf>
    <xf numFmtId="0" fontId="22" fillId="0" borderId="142" xfId="7" applyFont="1" applyBorder="1" applyAlignment="1">
      <alignment horizontal="left" vertical="top" wrapText="1"/>
    </xf>
    <xf numFmtId="168" fontId="22" fillId="0" borderId="142" xfId="7" applyNumberFormat="1" applyFont="1" applyBorder="1" applyAlignment="1">
      <alignment horizontal="center" vertical="top"/>
    </xf>
    <xf numFmtId="168" fontId="22" fillId="0" borderId="143" xfId="7" applyNumberFormat="1" applyFont="1" applyBorder="1" applyAlignment="1">
      <alignment horizontal="center" vertical="top"/>
    </xf>
    <xf numFmtId="49" fontId="22" fillId="0" borderId="141" xfId="7" applyNumberFormat="1" applyFont="1" applyBorder="1" applyAlignment="1">
      <alignment horizontal="center" vertical="top" wrapText="1"/>
    </xf>
    <xf numFmtId="49" fontId="22" fillId="0" borderId="141" xfId="7" applyNumberFormat="1" applyFont="1" applyBorder="1" applyAlignment="1">
      <alignment horizontal="center" vertical="top"/>
    </xf>
    <xf numFmtId="1" fontId="0" fillId="0" borderId="0" xfId="0" applyNumberFormat="1" applyAlignment="1">
      <alignment horizontal="center"/>
    </xf>
    <xf numFmtId="44" fontId="0" fillId="0" borderId="29" xfId="2" applyFont="1" applyBorder="1" applyAlignment="1">
      <alignment horizontal="right"/>
    </xf>
    <xf numFmtId="44" fontId="0" fillId="6" borderId="100" xfId="0" applyNumberFormat="1" applyFill="1" applyBorder="1"/>
    <xf numFmtId="10" fontId="0" fillId="0" borderId="29" xfId="3" applyNumberFormat="1" applyFont="1" applyBorder="1" applyAlignment="1">
      <alignment horizontal="center"/>
    </xf>
    <xf numFmtId="10" fontId="3" fillId="0" borderId="0" xfId="3" applyNumberFormat="1" applyFont="1"/>
    <xf numFmtId="10" fontId="0" fillId="0" borderId="0" xfId="3" applyNumberFormat="1" applyFont="1"/>
    <xf numFmtId="10" fontId="22" fillId="6" borderId="100" xfId="3" applyNumberFormat="1" applyFont="1" applyFill="1" applyBorder="1" applyAlignment="1">
      <alignment horizontal="center" wrapText="1"/>
    </xf>
    <xf numFmtId="10" fontId="25" fillId="0" borderId="107" xfId="3" applyNumberFormat="1" applyFont="1" applyBorder="1" applyAlignment="1">
      <alignment horizontal="center"/>
    </xf>
    <xf numFmtId="10" fontId="25" fillId="0" borderId="93" xfId="3" applyNumberFormat="1" applyFont="1" applyBorder="1" applyAlignment="1">
      <alignment horizontal="center"/>
    </xf>
    <xf numFmtId="10" fontId="0" fillId="0" borderId="47" xfId="3" applyNumberFormat="1" applyFont="1" applyBorder="1" applyAlignment="1">
      <alignment horizontal="center"/>
    </xf>
    <xf numFmtId="10" fontId="0" fillId="0" borderId="39" xfId="3" applyNumberFormat="1" applyFont="1" applyBorder="1" applyAlignment="1">
      <alignment horizontal="center"/>
    </xf>
    <xf numFmtId="10" fontId="0" fillId="6" borderId="99" xfId="3" applyNumberFormat="1" applyFont="1" applyFill="1" applyBorder="1"/>
    <xf numFmtId="10" fontId="0" fillId="0" borderId="93" xfId="3" applyNumberFormat="1" applyFont="1" applyBorder="1"/>
    <xf numFmtId="0" fontId="33" fillId="0" borderId="0" xfId="0" applyFont="1"/>
    <xf numFmtId="0" fontId="33" fillId="0" borderId="0" xfId="0" applyFont="1" applyAlignment="1">
      <alignment horizontal="left"/>
    </xf>
    <xf numFmtId="0" fontId="3" fillId="12" borderId="0" xfId="0" applyFont="1" applyFill="1" applyAlignment="1">
      <alignment vertical="top"/>
    </xf>
    <xf numFmtId="0" fontId="3" fillId="12" borderId="0" xfId="0" applyFont="1" applyFill="1" applyAlignment="1">
      <alignment horizontal="center" vertical="top"/>
    </xf>
    <xf numFmtId="0" fontId="3" fillId="12" borderId="15" xfId="0" applyFont="1" applyFill="1" applyBorder="1" applyAlignment="1">
      <alignment horizontal="left" vertical="top"/>
    </xf>
    <xf numFmtId="0" fontId="3" fillId="12" borderId="15" xfId="0" applyFont="1" applyFill="1" applyBorder="1" applyAlignment="1">
      <alignment horizontal="center" vertical="top"/>
    </xf>
    <xf numFmtId="0" fontId="3" fillId="12" borderId="20" xfId="0" applyFont="1" applyFill="1" applyBorder="1" applyAlignment="1">
      <alignment horizontal="center" vertical="top"/>
    </xf>
    <xf numFmtId="0" fontId="24" fillId="12" borderId="20" xfId="0" applyFont="1" applyFill="1" applyBorder="1" applyAlignment="1">
      <alignment vertical="top"/>
    </xf>
    <xf numFmtId="0" fontId="24" fillId="12" borderId="17" xfId="0" applyFont="1" applyFill="1" applyBorder="1" applyAlignment="1">
      <alignment vertical="top"/>
    </xf>
    <xf numFmtId="0" fontId="3" fillId="12" borderId="17" xfId="0" applyFont="1" applyFill="1" applyBorder="1" applyAlignment="1">
      <alignment horizontal="center" vertical="top"/>
    </xf>
    <xf numFmtId="165" fontId="0" fillId="0" borderId="46" xfId="3" applyNumberFormat="1" applyFont="1" applyFill="1" applyBorder="1" applyAlignment="1">
      <alignment horizontal="center" vertical="center"/>
    </xf>
    <xf numFmtId="49" fontId="0" fillId="0" borderId="144" xfId="0" applyNumberFormat="1" applyBorder="1" applyAlignment="1">
      <alignment horizontal="center"/>
    </xf>
    <xf numFmtId="164" fontId="0" fillId="0" borderId="147" xfId="0" applyNumberFormat="1" applyBorder="1" applyAlignment="1">
      <alignment horizontal="right"/>
    </xf>
    <xf numFmtId="6" fontId="0" fillId="0" borderId="145" xfId="0" applyNumberFormat="1" applyBorder="1" applyAlignment="1">
      <alignment horizontal="right"/>
    </xf>
    <xf numFmtId="6" fontId="0" fillId="2" borderId="146" xfId="0" applyNumberFormat="1" applyFill="1" applyBorder="1" applyAlignment="1">
      <alignment horizontal="right"/>
    </xf>
    <xf numFmtId="0" fontId="34" fillId="3" borderId="0" xfId="0" applyFont="1" applyFill="1" applyAlignment="1">
      <alignment horizontal="center" vertical="top"/>
    </xf>
    <xf numFmtId="0" fontId="35" fillId="0" borderId="0" xfId="0" applyFont="1" applyAlignment="1">
      <alignment vertical="top"/>
    </xf>
    <xf numFmtId="0" fontId="34" fillId="0" borderId="0" xfId="0" applyFont="1" applyAlignment="1">
      <alignment vertical="top"/>
    </xf>
    <xf numFmtId="0" fontId="34" fillId="0" borderId="0" xfId="0" applyFont="1"/>
    <xf numFmtId="0" fontId="34" fillId="0" borderId="0" xfId="0" applyFont="1" applyAlignment="1">
      <alignment horizontal="center" vertical="top"/>
    </xf>
    <xf numFmtId="0" fontId="36" fillId="0" borderId="0" xfId="0" applyFont="1"/>
    <xf numFmtId="0" fontId="37" fillId="0" borderId="0" xfId="0" applyFont="1"/>
    <xf numFmtId="0" fontId="37" fillId="0" borderId="0" xfId="0" applyFont="1" applyAlignment="1">
      <alignment horizontal="left"/>
    </xf>
    <xf numFmtId="0" fontId="0" fillId="0" borderId="106" xfId="0" applyBorder="1" applyAlignment="1">
      <alignment horizontal="center" wrapText="1"/>
    </xf>
    <xf numFmtId="49" fontId="0" fillId="0" borderId="148" xfId="0" applyNumberFormat="1" applyBorder="1" applyAlignment="1">
      <alignment horizontal="center"/>
    </xf>
    <xf numFmtId="49" fontId="0" fillId="0" borderId="149" xfId="0" applyNumberFormat="1" applyBorder="1" applyAlignment="1">
      <alignment horizontal="center"/>
    </xf>
    <xf numFmtId="49" fontId="0" fillId="0" borderId="150" xfId="0" applyNumberFormat="1" applyBorder="1" applyAlignment="1">
      <alignment horizontal="center"/>
    </xf>
    <xf numFmtId="49" fontId="0" fillId="0" borderId="151" xfId="0" applyNumberFormat="1" applyBorder="1" applyAlignment="1">
      <alignment horizontal="center"/>
    </xf>
    <xf numFmtId="164" fontId="0" fillId="0" borderId="151" xfId="0" applyNumberFormat="1" applyBorder="1" applyAlignment="1">
      <alignment horizontal="center"/>
    </xf>
    <xf numFmtId="49" fontId="0" fillId="0" borderId="152" xfId="0" applyNumberFormat="1" applyBorder="1" applyAlignment="1">
      <alignment horizontal="center" wrapText="1"/>
    </xf>
    <xf numFmtId="0" fontId="3" fillId="3" borderId="89" xfId="0" applyFont="1" applyFill="1" applyBorder="1" applyAlignment="1">
      <alignment horizontal="center"/>
    </xf>
    <xf numFmtId="0" fontId="0" fillId="0" borderId="86" xfId="0" applyBorder="1" applyAlignment="1">
      <alignment horizontal="right"/>
    </xf>
    <xf numFmtId="0" fontId="28" fillId="4" borderId="153" xfId="0" applyFont="1" applyFill="1" applyBorder="1" applyAlignment="1">
      <alignment horizontal="center"/>
    </xf>
    <xf numFmtId="0" fontId="28" fillId="0" borderId="156" xfId="0" applyFont="1" applyBorder="1" applyProtection="1">
      <protection locked="0"/>
    </xf>
    <xf numFmtId="167" fontId="28" fillId="0" borderId="156" xfId="0" applyNumberFormat="1" applyFont="1" applyBorder="1" applyProtection="1">
      <protection locked="0"/>
    </xf>
    <xf numFmtId="7" fontId="28" fillId="0" borderId="156" xfId="0" applyNumberFormat="1" applyFont="1" applyBorder="1" applyProtection="1">
      <protection locked="0"/>
    </xf>
    <xf numFmtId="7" fontId="28" fillId="0" borderId="156" xfId="0" applyNumberFormat="1" applyFont="1" applyBorder="1"/>
    <xf numFmtId="167" fontId="28" fillId="0" borderId="159" xfId="0" applyNumberFormat="1" applyFont="1" applyBorder="1" applyProtection="1">
      <protection locked="0"/>
    </xf>
    <xf numFmtId="167" fontId="28" fillId="0" borderId="158" xfId="0" applyNumberFormat="1" applyFont="1" applyBorder="1" applyProtection="1">
      <protection locked="0"/>
    </xf>
    <xf numFmtId="167" fontId="28" fillId="0" borderId="157" xfId="0" applyNumberFormat="1" applyFont="1" applyBorder="1" applyProtection="1">
      <protection locked="0"/>
    </xf>
    <xf numFmtId="0" fontId="0" fillId="0" borderId="160" xfId="0" applyBorder="1"/>
    <xf numFmtId="167" fontId="28" fillId="0" borderId="160" xfId="0" applyNumberFormat="1" applyFont="1" applyBorder="1" applyProtection="1">
      <protection locked="0"/>
    </xf>
    <xf numFmtId="167" fontId="28" fillId="0" borderId="161" xfId="0" applyNumberFormat="1" applyFont="1" applyBorder="1" applyProtection="1">
      <protection locked="0"/>
    </xf>
    <xf numFmtId="167" fontId="28" fillId="0" borderId="162" xfId="0" applyNumberFormat="1" applyFont="1" applyBorder="1" applyProtection="1">
      <protection locked="0"/>
    </xf>
    <xf numFmtId="167" fontId="28" fillId="0" borderId="163" xfId="0" applyNumberFormat="1" applyFont="1" applyBorder="1" applyProtection="1">
      <protection locked="0"/>
    </xf>
    <xf numFmtId="7" fontId="27" fillId="0" borderId="156" xfId="0" applyNumberFormat="1" applyFont="1" applyBorder="1"/>
    <xf numFmtId="167" fontId="28" fillId="0" borderId="164" xfId="0" applyNumberFormat="1" applyFont="1" applyBorder="1" applyProtection="1">
      <protection locked="0"/>
    </xf>
    <xf numFmtId="167" fontId="28" fillId="0" borderId="170" xfId="0" applyNumberFormat="1" applyFont="1" applyBorder="1" applyProtection="1">
      <protection locked="0"/>
    </xf>
    <xf numFmtId="167" fontId="28" fillId="0" borderId="172" xfId="0" applyNumberFormat="1" applyFont="1" applyBorder="1" applyProtection="1">
      <protection locked="0"/>
    </xf>
    <xf numFmtId="167" fontId="28" fillId="0" borderId="166" xfId="0" applyNumberFormat="1" applyFont="1" applyBorder="1" applyProtection="1">
      <protection locked="0"/>
    </xf>
    <xf numFmtId="0" fontId="28" fillId="0" borderId="173" xfId="0" applyFont="1" applyBorder="1" applyProtection="1">
      <protection locked="0"/>
    </xf>
    <xf numFmtId="0" fontId="27" fillId="0" borderId="179" xfId="0" applyFont="1" applyBorder="1"/>
    <xf numFmtId="0" fontId="28" fillId="4" borderId="181" xfId="0" applyFont="1" applyFill="1" applyBorder="1" applyAlignment="1">
      <alignment horizontal="center"/>
    </xf>
    <xf numFmtId="7" fontId="27" fillId="0" borderId="156" xfId="2" applyNumberFormat="1" applyFont="1" applyBorder="1" applyProtection="1"/>
    <xf numFmtId="167" fontId="28" fillId="0" borderId="182" xfId="0" applyNumberFormat="1" applyFont="1" applyBorder="1" applyProtection="1">
      <protection locked="0"/>
    </xf>
    <xf numFmtId="167" fontId="28" fillId="0" borderId="183" xfId="0" applyNumberFormat="1" applyFont="1" applyBorder="1" applyProtection="1">
      <protection locked="0"/>
    </xf>
    <xf numFmtId="167" fontId="28" fillId="0" borderId="173" xfId="0" applyNumberFormat="1" applyFont="1" applyBorder="1" applyProtection="1">
      <protection locked="0"/>
    </xf>
    <xf numFmtId="49" fontId="22" fillId="0" borderId="188" xfId="7" applyNumberFormat="1" applyFont="1" applyBorder="1" applyAlignment="1">
      <alignment horizontal="center" vertical="top" wrapText="1"/>
    </xf>
    <xf numFmtId="0" fontId="22" fillId="0" borderId="189" xfId="7" applyFont="1" applyBorder="1" applyAlignment="1">
      <alignment horizontal="left" vertical="top" wrapText="1"/>
    </xf>
    <xf numFmtId="49" fontId="22" fillId="0" borderId="190" xfId="7" applyNumberFormat="1" applyFont="1" applyBorder="1" applyAlignment="1">
      <alignment horizontal="center" vertical="top"/>
    </xf>
    <xf numFmtId="0" fontId="22" fillId="0" borderId="190" xfId="7" applyFont="1" applyBorder="1" applyAlignment="1">
      <alignment horizontal="center" vertical="top"/>
    </xf>
    <xf numFmtId="168" fontId="22" fillId="0" borderId="189" xfId="7" applyNumberFormat="1" applyFont="1" applyBorder="1" applyAlignment="1">
      <alignment horizontal="center" vertical="top"/>
    </xf>
    <xf numFmtId="168" fontId="22" fillId="0" borderId="191" xfId="7" applyNumberFormat="1" applyFont="1" applyBorder="1" applyAlignment="1">
      <alignment horizontal="center" vertical="top"/>
    </xf>
    <xf numFmtId="168" fontId="22" fillId="0" borderId="190" xfId="7" applyNumberFormat="1" applyFont="1" applyBorder="1" applyAlignment="1">
      <alignment horizontal="center" vertical="top"/>
    </xf>
    <xf numFmtId="49" fontId="22" fillId="0" borderId="188" xfId="7" applyNumberFormat="1" applyFont="1" applyBorder="1" applyAlignment="1">
      <alignment horizontal="center" vertical="top"/>
    </xf>
    <xf numFmtId="49" fontId="22" fillId="0" borderId="192" xfId="7" applyNumberFormat="1" applyFont="1" applyBorder="1" applyAlignment="1">
      <alignment horizontal="left" vertical="top"/>
    </xf>
    <xf numFmtId="0" fontId="22" fillId="0" borderId="193" xfId="7" applyFont="1" applyBorder="1" applyAlignment="1">
      <alignment horizontal="left" vertical="top" wrapText="1"/>
    </xf>
    <xf numFmtId="168" fontId="22" fillId="0" borderId="193" xfId="7" applyNumberFormat="1" applyFont="1" applyBorder="1" applyAlignment="1">
      <alignment horizontal="center" vertical="top"/>
    </xf>
    <xf numFmtId="168" fontId="22" fillId="0" borderId="194" xfId="7" applyNumberFormat="1" applyFont="1" applyBorder="1" applyAlignment="1">
      <alignment horizontal="center" vertical="top"/>
    </xf>
    <xf numFmtId="49" fontId="22" fillId="0" borderId="195" xfId="7" quotePrefix="1" applyNumberFormat="1" applyFont="1" applyBorder="1" applyAlignment="1">
      <alignment horizontal="center" vertical="top"/>
    </xf>
    <xf numFmtId="0" fontId="22" fillId="0" borderId="195" xfId="7" applyFont="1" applyBorder="1" applyAlignment="1">
      <alignment horizontal="center" vertical="top"/>
    </xf>
    <xf numFmtId="49" fontId="22" fillId="0" borderId="195" xfId="7" applyNumberFormat="1" applyFont="1" applyBorder="1" applyAlignment="1">
      <alignment horizontal="center" vertical="top"/>
    </xf>
    <xf numFmtId="168" fontId="22" fillId="0" borderId="195" xfId="7" applyNumberFormat="1" applyFont="1" applyBorder="1" applyAlignment="1">
      <alignment horizontal="center" vertical="top"/>
    </xf>
    <xf numFmtId="43" fontId="0" fillId="0" borderId="47" xfId="8" applyFont="1" applyFill="1" applyBorder="1"/>
    <xf numFmtId="44" fontId="22" fillId="0" borderId="47" xfId="2" applyFont="1" applyFill="1" applyBorder="1"/>
    <xf numFmtId="44" fontId="22" fillId="0" borderId="11" xfId="2" applyFont="1" applyFill="1" applyBorder="1" applyAlignment="1">
      <alignment horizontal="center"/>
    </xf>
    <xf numFmtId="2" fontId="22" fillId="0" borderId="11" xfId="2" applyNumberFormat="1" applyFont="1" applyFill="1" applyBorder="1" applyAlignment="1">
      <alignment horizontal="center"/>
    </xf>
    <xf numFmtId="44" fontId="22" fillId="0" borderId="34" xfId="2" applyFont="1" applyFill="1" applyBorder="1" applyAlignment="1">
      <alignment horizontal="center"/>
    </xf>
    <xf numFmtId="44" fontId="22" fillId="0" borderId="114" xfId="2" applyFont="1" applyFill="1" applyBorder="1" applyAlignment="1">
      <alignment horizontal="center"/>
    </xf>
    <xf numFmtId="44" fontId="22" fillId="0" borderId="103" xfId="2" applyFont="1" applyFill="1" applyBorder="1" applyAlignment="1">
      <alignment horizontal="left"/>
    </xf>
    <xf numFmtId="1" fontId="0" fillId="0" borderId="0" xfId="0" applyNumberFormat="1" applyAlignment="1">
      <alignment horizontal="left"/>
    </xf>
    <xf numFmtId="0" fontId="36" fillId="0" borderId="0" xfId="0" applyFont="1" applyAlignment="1">
      <alignment horizontal="left" wrapText="1"/>
    </xf>
    <xf numFmtId="0" fontId="3" fillId="12" borderId="20" xfId="0" applyFont="1" applyFill="1" applyBorder="1" applyAlignment="1">
      <alignment horizontal="left" vertical="top"/>
    </xf>
    <xf numFmtId="49" fontId="0" fillId="0" borderId="30" xfId="0" applyNumberFormat="1" applyBorder="1" applyAlignment="1" applyProtection="1">
      <alignment horizontal="left"/>
      <protection locked="0"/>
    </xf>
    <xf numFmtId="0" fontId="28" fillId="4" borderId="49" xfId="0" applyFont="1" applyFill="1" applyBorder="1" applyAlignment="1">
      <alignment horizontal="center"/>
    </xf>
    <xf numFmtId="0" fontId="28" fillId="4" borderId="0" xfId="0" applyFont="1" applyFill="1" applyAlignment="1">
      <alignment horizontal="center"/>
    </xf>
    <xf numFmtId="167" fontId="28" fillId="0" borderId="81" xfId="0" applyNumberFormat="1" applyFont="1" applyBorder="1" applyAlignment="1" applyProtection="1">
      <alignment horizontal="center"/>
      <protection locked="0"/>
    </xf>
    <xf numFmtId="167" fontId="28" fillId="0" borderId="165" xfId="0" applyNumberFormat="1" applyFont="1" applyBorder="1" applyAlignment="1" applyProtection="1">
      <alignment horizontal="center"/>
      <protection locked="0"/>
    </xf>
    <xf numFmtId="0" fontId="27" fillId="0" borderId="69" xfId="0" applyFont="1" applyBorder="1" applyAlignment="1">
      <alignment horizontal="center"/>
    </xf>
    <xf numFmtId="0" fontId="28" fillId="0" borderId="156" xfId="0" applyFont="1" applyBorder="1" applyAlignment="1" applyProtection="1">
      <alignment wrapText="1"/>
      <protection locked="0"/>
    </xf>
    <xf numFmtId="167" fontId="28" fillId="0" borderId="75" xfId="0" applyNumberFormat="1" applyFont="1" applyBorder="1" applyAlignment="1" applyProtection="1">
      <alignment wrapText="1"/>
      <protection locked="0"/>
    </xf>
    <xf numFmtId="167" fontId="28" fillId="0" borderId="81" xfId="0" applyNumberFormat="1" applyFont="1" applyBorder="1" applyAlignment="1" applyProtection="1">
      <alignment horizontal="center" wrapText="1"/>
      <protection locked="0"/>
    </xf>
    <xf numFmtId="7" fontId="27" fillId="0" borderId="156" xfId="0" applyNumberFormat="1" applyFont="1" applyBorder="1" applyAlignment="1">
      <alignment wrapText="1"/>
    </xf>
    <xf numFmtId="0" fontId="0" fillId="0" borderId="0" xfId="0" applyAlignment="1">
      <alignment wrapText="1"/>
    </xf>
    <xf numFmtId="167" fontId="28" fillId="0" borderId="164" xfId="0" applyNumberFormat="1" applyFont="1" applyBorder="1" applyAlignment="1" applyProtection="1">
      <alignment wrapText="1"/>
      <protection locked="0"/>
    </xf>
    <xf numFmtId="167" fontId="28" fillId="0" borderId="165" xfId="0" applyNumberFormat="1" applyFont="1" applyBorder="1" applyAlignment="1" applyProtection="1">
      <alignment horizontal="center" wrapText="1"/>
      <protection locked="0"/>
    </xf>
    <xf numFmtId="167" fontId="28" fillId="0" borderId="170" xfId="0" applyNumberFormat="1" applyFont="1" applyBorder="1" applyAlignment="1" applyProtection="1">
      <alignment wrapText="1"/>
      <protection locked="0"/>
    </xf>
    <xf numFmtId="167" fontId="28" fillId="0" borderId="172" xfId="0" applyNumberFormat="1" applyFont="1" applyBorder="1" applyAlignment="1" applyProtection="1">
      <alignment wrapText="1"/>
      <protection locked="0"/>
    </xf>
    <xf numFmtId="7" fontId="27" fillId="0" borderId="156" xfId="0" applyNumberFormat="1" applyFont="1" applyBorder="1" applyAlignment="1">
      <alignment horizontal="right" wrapText="1"/>
    </xf>
    <xf numFmtId="0" fontId="3" fillId="12" borderId="185" xfId="0" applyFont="1" applyFill="1" applyBorder="1" applyAlignment="1">
      <alignment horizontal="left" vertical="top"/>
    </xf>
    <xf numFmtId="0" fontId="3" fillId="12" borderId="185" xfId="0" applyFont="1" applyFill="1" applyBorder="1" applyAlignment="1">
      <alignment horizontal="center" vertical="top"/>
    </xf>
    <xf numFmtId="0" fontId="3" fillId="12" borderId="180" xfId="0" applyFont="1" applyFill="1" applyBorder="1" applyAlignment="1">
      <alignment horizontal="center" vertical="top"/>
    </xf>
    <xf numFmtId="0" fontId="3" fillId="12" borderId="185" xfId="0" quotePrefix="1" applyFont="1" applyFill="1" applyBorder="1" applyAlignment="1">
      <alignment horizontal="left" vertical="top"/>
    </xf>
    <xf numFmtId="0" fontId="0" fillId="0" borderId="196" xfId="0" applyBorder="1" applyAlignment="1">
      <alignment horizontal="center" wrapText="1"/>
    </xf>
    <xf numFmtId="0" fontId="0" fillId="0" borderId="187" xfId="0" applyBorder="1" applyAlignment="1">
      <alignment horizontal="center" wrapText="1"/>
    </xf>
    <xf numFmtId="0" fontId="0" fillId="0" borderId="197" xfId="0" applyBorder="1" applyAlignment="1">
      <alignment horizontal="center" wrapText="1"/>
    </xf>
    <xf numFmtId="0" fontId="0" fillId="0" borderId="198" xfId="0" applyBorder="1" applyAlignment="1">
      <alignment horizontal="center" wrapText="1"/>
    </xf>
    <xf numFmtId="0" fontId="0" fillId="0" borderId="199" xfId="0" applyBorder="1" applyAlignment="1">
      <alignment horizontal="center" wrapText="1"/>
    </xf>
    <xf numFmtId="49" fontId="0" fillId="0" borderId="180" xfId="0" applyNumberFormat="1" applyBorder="1" applyAlignment="1">
      <alignment horizontal="center"/>
    </xf>
    <xf numFmtId="0" fontId="25" fillId="0" borderId="187" xfId="0" applyFont="1" applyBorder="1" applyAlignment="1">
      <alignment horizontal="center"/>
    </xf>
    <xf numFmtId="0" fontId="25" fillId="0" borderId="199" xfId="0" applyFont="1" applyBorder="1" applyAlignment="1">
      <alignment horizontal="center"/>
    </xf>
    <xf numFmtId="0" fontId="28" fillId="4" borderId="200" xfId="0" applyFont="1" applyFill="1" applyBorder="1"/>
    <xf numFmtId="0" fontId="28" fillId="9" borderId="201" xfId="0" applyFont="1" applyFill="1" applyBorder="1"/>
    <xf numFmtId="0" fontId="28" fillId="9" borderId="202" xfId="0" applyFont="1" applyFill="1" applyBorder="1"/>
    <xf numFmtId="0" fontId="28" fillId="9" borderId="203" xfId="0" applyFont="1" applyFill="1" applyBorder="1"/>
    <xf numFmtId="0" fontId="28" fillId="9" borderId="206" xfId="0" applyFont="1" applyFill="1" applyBorder="1" applyAlignment="1">
      <alignment horizontal="center"/>
    </xf>
    <xf numFmtId="0" fontId="28" fillId="9" borderId="203" xfId="0" applyFont="1" applyFill="1" applyBorder="1" applyAlignment="1">
      <alignment horizontal="center"/>
    </xf>
    <xf numFmtId="0" fontId="28" fillId="9" borderId="207" xfId="0" applyFont="1" applyFill="1" applyBorder="1"/>
    <xf numFmtId="0" fontId="28" fillId="9" borderId="199" xfId="0" applyFont="1" applyFill="1" applyBorder="1"/>
    <xf numFmtId="0" fontId="27" fillId="4" borderId="209" xfId="0" applyFont="1" applyFill="1" applyBorder="1" applyAlignment="1">
      <alignment horizontal="center"/>
    </xf>
    <xf numFmtId="0" fontId="27" fillId="4" borderId="200" xfId="0" applyFont="1" applyFill="1" applyBorder="1" applyAlignment="1">
      <alignment horizontal="center"/>
    </xf>
    <xf numFmtId="0" fontId="28" fillId="9" borderId="201" xfId="0" applyFont="1" applyFill="1" applyBorder="1" applyAlignment="1">
      <alignment horizontal="center"/>
    </xf>
    <xf numFmtId="0" fontId="28" fillId="9" borderId="202" xfId="0" applyFont="1" applyFill="1" applyBorder="1" applyAlignment="1">
      <alignment horizontal="center"/>
    </xf>
    <xf numFmtId="0" fontId="28" fillId="9" borderId="198" xfId="0" applyFont="1" applyFill="1" applyBorder="1" applyAlignment="1">
      <alignment horizontal="center"/>
    </xf>
    <xf numFmtId="0" fontId="28" fillId="4" borderId="215" xfId="0" applyFont="1" applyFill="1" applyBorder="1" applyAlignment="1">
      <alignment horizontal="center"/>
    </xf>
    <xf numFmtId="0" fontId="0" fillId="0" borderId="215" xfId="0" applyBorder="1"/>
    <xf numFmtId="0" fontId="0" fillId="0" borderId="215" xfId="0" applyBorder="1" applyAlignment="1">
      <alignment horizontal="right"/>
    </xf>
    <xf numFmtId="167" fontId="28" fillId="0" borderId="214" xfId="0" applyNumberFormat="1" applyFont="1" applyBorder="1" applyProtection="1">
      <protection locked="0"/>
    </xf>
    <xf numFmtId="0" fontId="22" fillId="0" borderId="216" xfId="7" applyFont="1" applyBorder="1" applyAlignment="1">
      <alignment vertical="top"/>
    </xf>
    <xf numFmtId="0" fontId="22" fillId="0" borderId="217" xfId="7" applyFont="1" applyBorder="1" applyAlignment="1">
      <alignment horizontal="left" vertical="top" wrapText="1"/>
    </xf>
    <xf numFmtId="0" fontId="22" fillId="0" borderId="218" xfId="7" applyFont="1" applyBorder="1" applyAlignment="1">
      <alignment horizontal="center" vertical="top"/>
    </xf>
    <xf numFmtId="168" fontId="22" fillId="0" borderId="217" xfId="7" applyNumberFormat="1" applyFont="1" applyBorder="1" applyAlignment="1">
      <alignment horizontal="center" vertical="top"/>
    </xf>
    <xf numFmtId="168" fontId="22" fillId="0" borderId="219" xfId="7" applyNumberFormat="1" applyFont="1" applyBorder="1" applyAlignment="1">
      <alignment horizontal="center" vertical="top"/>
    </xf>
    <xf numFmtId="168" fontId="22" fillId="0" borderId="218" xfId="7" applyNumberFormat="1" applyFont="1" applyBorder="1" applyAlignment="1">
      <alignment horizontal="center" vertical="top"/>
    </xf>
    <xf numFmtId="49" fontId="0" fillId="2" borderId="30" xfId="0" applyNumberFormat="1" applyFill="1" applyBorder="1" applyAlignment="1" applyProtection="1">
      <alignment horizontal="left" wrapText="1"/>
      <protection locked="0"/>
    </xf>
    <xf numFmtId="164" fontId="0" fillId="2" borderId="10" xfId="0" applyNumberFormat="1" applyFill="1" applyBorder="1" applyAlignment="1">
      <alignment horizontal="right" wrapText="1"/>
    </xf>
    <xf numFmtId="164" fontId="0" fillId="2" borderId="103" xfId="0" applyNumberFormat="1" applyFill="1" applyBorder="1" applyAlignment="1">
      <alignment horizontal="right" wrapText="1"/>
    </xf>
    <xf numFmtId="49" fontId="0" fillId="0" borderId="40" xfId="0" applyNumberFormat="1" applyBorder="1" applyAlignment="1" applyProtection="1">
      <alignment horizontal="left"/>
      <protection locked="0"/>
    </xf>
    <xf numFmtId="0" fontId="0" fillId="0" borderId="0" xfId="0" quotePrefix="1" applyAlignment="1">
      <alignment horizontal="left"/>
    </xf>
    <xf numFmtId="49" fontId="0" fillId="0" borderId="7" xfId="0" quotePrefix="1" applyNumberFormat="1" applyBorder="1" applyAlignment="1">
      <alignment horizontal="center"/>
    </xf>
    <xf numFmtId="49" fontId="0" fillId="2" borderId="42" xfId="0" applyNumberFormat="1" applyFill="1" applyBorder="1" applyAlignment="1" applyProtection="1">
      <alignment horizontal="left" wrapText="1"/>
      <protection locked="0"/>
    </xf>
    <xf numFmtId="164" fontId="0" fillId="2" borderId="41" xfId="0" applyNumberFormat="1" applyFill="1" applyBorder="1" applyAlignment="1">
      <alignment horizontal="right" wrapText="1"/>
    </xf>
    <xf numFmtId="164" fontId="0" fillId="2" borderId="45" xfId="0" applyNumberFormat="1" applyFill="1" applyBorder="1" applyAlignment="1">
      <alignment horizontal="right" wrapText="1"/>
    </xf>
    <xf numFmtId="164" fontId="0" fillId="2" borderId="119" xfId="0" applyNumberFormat="1" applyFill="1" applyBorder="1" applyAlignment="1">
      <alignment horizontal="right" wrapText="1"/>
    </xf>
    <xf numFmtId="0" fontId="36" fillId="0" borderId="0" xfId="0" applyFont="1" applyAlignment="1">
      <alignment horizontal="left" wrapText="1"/>
    </xf>
    <xf numFmtId="14" fontId="37" fillId="0" borderId="0" xfId="0" applyNumberFormat="1" applyFont="1" applyAlignment="1">
      <alignment horizontal="left"/>
    </xf>
    <xf numFmtId="0" fontId="36" fillId="0" borderId="0" xfId="0" quotePrefix="1" applyFont="1" applyAlignment="1">
      <alignment horizontal="left" wrapText="1"/>
    </xf>
    <xf numFmtId="0" fontId="4" fillId="0" borderId="3" xfId="0" applyFont="1" applyBorder="1" applyAlignment="1">
      <alignment horizontal="center" vertical="top"/>
    </xf>
    <xf numFmtId="0" fontId="7" fillId="13" borderId="17" xfId="0" applyFont="1" applyFill="1" applyBorder="1" applyAlignment="1">
      <alignment horizontal="center" vertical="top"/>
    </xf>
    <xf numFmtId="0" fontId="3" fillId="12" borderId="17" xfId="0" quotePrefix="1" applyFont="1" applyFill="1" applyBorder="1" applyAlignment="1">
      <alignment horizontal="left" vertical="top"/>
    </xf>
    <xf numFmtId="0" fontId="3" fillId="12" borderId="17" xfId="0" applyFont="1" applyFill="1" applyBorder="1" applyAlignment="1">
      <alignment horizontal="left" vertical="top"/>
    </xf>
    <xf numFmtId="0" fontId="3" fillId="12" borderId="17" xfId="0" applyFont="1" applyFill="1" applyBorder="1" applyAlignment="1">
      <alignment horizontal="left" vertical="top" wrapText="1"/>
    </xf>
    <xf numFmtId="0" fontId="3" fillId="12" borderId="20" xfId="0" applyFont="1" applyFill="1" applyBorder="1" applyAlignment="1">
      <alignment horizontal="left" vertical="top"/>
    </xf>
    <xf numFmtId="49" fontId="0" fillId="0" borderId="37" xfId="0" applyNumberFormat="1" applyBorder="1" applyAlignment="1">
      <alignment horizontal="left"/>
    </xf>
    <xf numFmtId="49" fontId="0" fillId="0" borderId="44" xfId="0" applyNumberFormat="1" applyBorder="1" applyAlignment="1">
      <alignment horizontal="left"/>
    </xf>
    <xf numFmtId="172" fontId="0" fillId="0" borderId="39" xfId="3" applyNumberFormat="1" applyFont="1" applyBorder="1" applyAlignment="1">
      <alignment horizontal="center"/>
    </xf>
    <xf numFmtId="172" fontId="0" fillId="0" borderId="36" xfId="3" applyNumberFormat="1" applyFont="1" applyBorder="1" applyAlignment="1">
      <alignment horizontal="center"/>
    </xf>
    <xf numFmtId="0" fontId="0" fillId="0" borderId="91" xfId="0" applyBorder="1"/>
    <xf numFmtId="0" fontId="28" fillId="9" borderId="204" xfId="0" applyFont="1" applyFill="1" applyBorder="1" applyAlignment="1">
      <alignment horizontal="center"/>
    </xf>
    <xf numFmtId="0" fontId="28" fillId="9" borderId="205" xfId="0" applyFont="1" applyFill="1" applyBorder="1" applyAlignment="1">
      <alignment horizontal="center"/>
    </xf>
    <xf numFmtId="0" fontId="28" fillId="9" borderId="111" xfId="0" applyFont="1" applyFill="1" applyBorder="1" applyAlignment="1">
      <alignment horizontal="center"/>
    </xf>
    <xf numFmtId="0" fontId="28" fillId="9" borderId="101" xfId="0" applyFont="1" applyFill="1" applyBorder="1" applyAlignment="1">
      <alignment horizontal="center"/>
    </xf>
    <xf numFmtId="0" fontId="28" fillId="4" borderId="49" xfId="0" applyFont="1" applyFill="1" applyBorder="1" applyAlignment="1">
      <alignment horizontal="center"/>
    </xf>
    <xf numFmtId="0" fontId="28" fillId="4" borderId="0" xfId="0" applyFont="1" applyFill="1" applyAlignment="1">
      <alignment horizontal="center"/>
    </xf>
    <xf numFmtId="0" fontId="28" fillId="4" borderId="50" xfId="0" applyFont="1" applyFill="1" applyBorder="1" applyAlignment="1">
      <alignment horizontal="center"/>
    </xf>
    <xf numFmtId="0" fontId="28" fillId="4" borderId="51" xfId="0" applyFont="1" applyFill="1" applyBorder="1" applyAlignment="1">
      <alignment horizontal="center" vertical="center" wrapText="1"/>
    </xf>
    <xf numFmtId="0" fontId="28" fillId="4" borderId="56" xfId="0" applyFont="1" applyFill="1" applyBorder="1" applyAlignment="1">
      <alignment horizontal="center" vertical="center" wrapText="1"/>
    </xf>
    <xf numFmtId="0" fontId="28" fillId="4" borderId="52"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4" borderId="112" xfId="0" applyFont="1" applyFill="1" applyBorder="1" applyAlignment="1" applyProtection="1">
      <alignment horizontal="center" vertical="center" wrapText="1"/>
      <protection locked="0"/>
    </xf>
    <xf numFmtId="0" fontId="28" fillId="4" borderId="18" xfId="0" applyFont="1" applyFill="1" applyBorder="1" applyAlignment="1" applyProtection="1">
      <alignment horizontal="center" vertical="center" wrapText="1"/>
      <protection locked="0"/>
    </xf>
    <xf numFmtId="0" fontId="28" fillId="4" borderId="58" xfId="0" applyFont="1" applyFill="1" applyBorder="1" applyAlignment="1" applyProtection="1">
      <alignment horizontal="center" vertical="center" wrapText="1"/>
      <protection locked="0"/>
    </xf>
    <xf numFmtId="0" fontId="28" fillId="4" borderId="112" xfId="0" applyFont="1" applyFill="1" applyBorder="1" applyAlignment="1" applyProtection="1">
      <alignment horizontal="center" vertical="center"/>
      <protection locked="0"/>
    </xf>
    <xf numFmtId="0" fontId="28" fillId="4" borderId="18" xfId="0" applyFont="1" applyFill="1" applyBorder="1" applyAlignment="1" applyProtection="1">
      <alignment horizontal="center" vertical="center"/>
      <protection locked="0"/>
    </xf>
    <xf numFmtId="0" fontId="28" fillId="4" borderId="59" xfId="0" applyFont="1" applyFill="1" applyBorder="1" applyAlignment="1" applyProtection="1">
      <alignment horizontal="center" vertical="center"/>
      <protection locked="0"/>
    </xf>
    <xf numFmtId="167" fontId="28" fillId="0" borderId="157" xfId="0" applyNumberFormat="1" applyFont="1" applyBorder="1" applyAlignment="1" applyProtection="1">
      <alignment horizontal="center"/>
      <protection locked="0"/>
    </xf>
    <xf numFmtId="167" fontId="28" fillId="0" borderId="158" xfId="0" applyNumberFormat="1" applyFont="1" applyBorder="1" applyAlignment="1" applyProtection="1">
      <alignment horizontal="center"/>
      <protection locked="0"/>
    </xf>
    <xf numFmtId="167" fontId="28" fillId="8" borderId="65" xfId="0" applyNumberFormat="1" applyFont="1" applyFill="1" applyBorder="1" applyAlignment="1">
      <alignment horizontal="center"/>
    </xf>
    <xf numFmtId="167" fontId="28" fillId="8" borderId="66" xfId="0" applyNumberFormat="1" applyFont="1" applyFill="1" applyBorder="1" applyAlignment="1">
      <alignment horizontal="center"/>
    </xf>
    <xf numFmtId="0" fontId="28" fillId="4" borderId="154" xfId="0" applyFont="1" applyFill="1" applyBorder="1" applyAlignment="1">
      <alignment horizontal="center"/>
    </xf>
    <xf numFmtId="0" fontId="28" fillId="4" borderId="155" xfId="0" applyFont="1" applyFill="1" applyBorder="1" applyAlignment="1">
      <alignment horizontal="center"/>
    </xf>
    <xf numFmtId="167" fontId="28" fillId="0" borderId="61" xfId="0" applyNumberFormat="1" applyFont="1" applyBorder="1" applyAlignment="1" applyProtection="1">
      <alignment horizontal="center"/>
      <protection locked="0"/>
    </xf>
    <xf numFmtId="167" fontId="28" fillId="0" borderId="62" xfId="0" applyNumberFormat="1" applyFont="1" applyBorder="1" applyAlignment="1" applyProtection="1">
      <alignment horizontal="center"/>
      <protection locked="0"/>
    </xf>
    <xf numFmtId="0" fontId="28" fillId="0" borderId="210" xfId="0" applyFont="1" applyBorder="1" applyAlignment="1" applyProtection="1">
      <alignment horizontal="left"/>
      <protection locked="0"/>
    </xf>
    <xf numFmtId="0" fontId="28" fillId="0" borderId="211" xfId="0" applyFont="1" applyBorder="1" applyAlignment="1" applyProtection="1">
      <alignment horizontal="left"/>
      <protection locked="0"/>
    </xf>
    <xf numFmtId="0" fontId="28" fillId="0" borderId="212" xfId="0" applyFont="1" applyBorder="1" applyAlignment="1" applyProtection="1">
      <alignment horizontal="left"/>
      <protection locked="0"/>
    </xf>
    <xf numFmtId="167" fontId="28" fillId="0" borderId="213" xfId="0" applyNumberFormat="1" applyFont="1" applyBorder="1" applyAlignment="1" applyProtection="1">
      <alignment horizontal="center" wrapText="1"/>
      <protection locked="0"/>
    </xf>
    <xf numFmtId="167" fontId="28" fillId="0" borderId="212" xfId="0" applyNumberFormat="1" applyFont="1" applyBorder="1" applyAlignment="1" applyProtection="1">
      <alignment horizontal="center" wrapText="1"/>
      <protection locked="0"/>
    </xf>
    <xf numFmtId="167" fontId="28" fillId="0" borderId="75" xfId="0" applyNumberFormat="1" applyFont="1" applyBorder="1" applyAlignment="1" applyProtection="1">
      <alignment horizontal="center" wrapText="1"/>
      <protection locked="0"/>
    </xf>
    <xf numFmtId="167" fontId="28" fillId="0" borderId="81" xfId="0" applyNumberFormat="1" applyFont="1" applyBorder="1" applyAlignment="1" applyProtection="1">
      <alignment horizontal="center" wrapText="1"/>
      <protection locked="0"/>
    </xf>
    <xf numFmtId="167" fontId="28" fillId="0" borderId="74" xfId="0" applyNumberFormat="1" applyFont="1" applyBorder="1" applyAlignment="1" applyProtection="1">
      <alignment horizontal="center" wrapText="1"/>
      <protection locked="0"/>
    </xf>
    <xf numFmtId="167" fontId="28" fillId="0" borderId="62" xfId="0" applyNumberFormat="1" applyFont="1" applyBorder="1" applyAlignment="1" applyProtection="1">
      <alignment horizontal="center" wrapText="1"/>
      <protection locked="0"/>
    </xf>
    <xf numFmtId="167" fontId="28" fillId="0" borderId="166" xfId="0" applyNumberFormat="1" applyFont="1" applyBorder="1" applyAlignment="1" applyProtection="1">
      <alignment horizontal="center" wrapText="1"/>
      <protection locked="0"/>
    </xf>
    <xf numFmtId="167" fontId="28" fillId="0" borderId="165" xfId="0" applyNumberFormat="1" applyFont="1" applyBorder="1" applyAlignment="1" applyProtection="1">
      <alignment horizontal="center" wrapText="1"/>
      <protection locked="0"/>
    </xf>
    <xf numFmtId="167" fontId="28" fillId="0" borderId="164" xfId="0" applyNumberFormat="1" applyFont="1" applyBorder="1" applyAlignment="1" applyProtection="1">
      <alignment horizontal="center" wrapText="1"/>
      <protection locked="0"/>
    </xf>
    <xf numFmtId="167" fontId="28" fillId="0" borderId="158" xfId="0" applyNumberFormat="1" applyFont="1" applyBorder="1" applyAlignment="1" applyProtection="1">
      <alignment horizontal="center" wrapText="1"/>
      <protection locked="0"/>
    </xf>
    <xf numFmtId="0" fontId="28" fillId="4" borderId="106" xfId="0" applyFont="1" applyFill="1" applyBorder="1" applyAlignment="1">
      <alignment horizontal="center" vertical="center"/>
    </xf>
    <xf numFmtId="0" fontId="28" fillId="4" borderId="198" xfId="0" applyFont="1" applyFill="1" applyBorder="1" applyAlignment="1">
      <alignment horizontal="center" vertical="center"/>
    </xf>
    <xf numFmtId="0" fontId="28" fillId="4" borderId="208"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0" xfId="0" applyFont="1" applyFill="1" applyAlignment="1">
      <alignment horizontal="center" vertical="center"/>
    </xf>
    <xf numFmtId="0" fontId="28" fillId="4" borderId="50" xfId="0" applyFont="1" applyFill="1" applyBorder="1" applyAlignment="1">
      <alignment horizontal="center" vertical="center"/>
    </xf>
    <xf numFmtId="0" fontId="28" fillId="4" borderId="72" xfId="0" applyFont="1" applyFill="1" applyBorder="1" applyAlignment="1">
      <alignment horizontal="center" vertical="center"/>
    </xf>
    <xf numFmtId="0" fontId="28" fillId="4" borderId="69" xfId="0" applyFont="1" applyFill="1" applyBorder="1" applyAlignment="1">
      <alignment horizontal="center" vertical="center"/>
    </xf>
    <xf numFmtId="0" fontId="28" fillId="4" borderId="73" xfId="0" applyFont="1" applyFill="1" applyBorder="1" applyAlignment="1">
      <alignment horizontal="center" vertical="center"/>
    </xf>
    <xf numFmtId="0" fontId="28" fillId="9" borderId="49" xfId="0" applyFont="1" applyFill="1" applyBorder="1" applyAlignment="1">
      <alignment horizontal="center"/>
    </xf>
    <xf numFmtId="0" fontId="28" fillId="9" borderId="0" xfId="0" applyFont="1" applyFill="1" applyAlignment="1">
      <alignment horizontal="center"/>
    </xf>
    <xf numFmtId="0" fontId="28" fillId="4" borderId="4" xfId="0" applyFont="1" applyFill="1" applyBorder="1" applyAlignment="1">
      <alignment horizontal="center"/>
    </xf>
    <xf numFmtId="0" fontId="28" fillId="4" borderId="84" xfId="0" applyFont="1" applyFill="1" applyBorder="1" applyAlignment="1">
      <alignment horizontal="center"/>
    </xf>
    <xf numFmtId="0" fontId="28" fillId="4" borderId="85" xfId="0" applyFont="1" applyFill="1" applyBorder="1" applyAlignment="1">
      <alignment horizontal="center"/>
    </xf>
    <xf numFmtId="0" fontId="28" fillId="4" borderId="71" xfId="0" applyFont="1" applyFill="1" applyBorder="1" applyAlignment="1" applyProtection="1">
      <alignment horizontal="center"/>
      <protection locked="0"/>
    </xf>
    <xf numFmtId="0" fontId="28" fillId="4" borderId="88" xfId="0" applyFont="1" applyFill="1" applyBorder="1" applyAlignment="1" applyProtection="1">
      <alignment horizontal="center"/>
      <protection locked="0"/>
    </xf>
    <xf numFmtId="0" fontId="28" fillId="0" borderId="210" xfId="0" applyFont="1" applyBorder="1" applyAlignment="1" applyProtection="1">
      <alignment horizontal="left" wrapText="1"/>
      <protection locked="0"/>
    </xf>
    <xf numFmtId="0" fontId="28" fillId="0" borderId="211" xfId="0" applyFont="1" applyBorder="1" applyAlignment="1" applyProtection="1">
      <alignment horizontal="left" wrapText="1"/>
      <protection locked="0"/>
    </xf>
    <xf numFmtId="0" fontId="28" fillId="0" borderId="212" xfId="0" applyFont="1" applyBorder="1" applyAlignment="1" applyProtection="1">
      <alignment horizontal="left" wrapText="1"/>
      <protection locked="0"/>
    </xf>
    <xf numFmtId="167" fontId="28" fillId="0" borderId="170" xfId="0" applyNumberFormat="1" applyFont="1" applyBorder="1" applyAlignment="1" applyProtection="1">
      <alignment horizontal="center" wrapText="1"/>
      <protection locked="0"/>
    </xf>
    <xf numFmtId="167" fontId="28" fillId="0" borderId="169" xfId="0" applyNumberFormat="1" applyFont="1" applyBorder="1" applyAlignment="1" applyProtection="1">
      <alignment horizontal="center" wrapText="1"/>
      <protection locked="0"/>
    </xf>
    <xf numFmtId="0" fontId="28" fillId="0" borderId="157" xfId="0" applyFont="1" applyBorder="1" applyAlignment="1" applyProtection="1">
      <alignment horizontal="center"/>
      <protection locked="0"/>
    </xf>
    <xf numFmtId="0" fontId="28" fillId="0" borderId="164" xfId="0" applyFont="1" applyBorder="1" applyAlignment="1" applyProtection="1">
      <alignment horizontal="center"/>
      <protection locked="0"/>
    </xf>
    <xf numFmtId="0" fontId="28" fillId="0" borderId="165" xfId="0" applyFont="1" applyBorder="1" applyAlignment="1" applyProtection="1">
      <alignment horizontal="center"/>
      <protection locked="0"/>
    </xf>
    <xf numFmtId="167" fontId="28" fillId="0" borderId="213" xfId="0" applyNumberFormat="1" applyFont="1" applyBorder="1" applyAlignment="1" applyProtection="1">
      <alignment horizontal="center"/>
      <protection locked="0"/>
    </xf>
    <xf numFmtId="167" fontId="28" fillId="0" borderId="212" xfId="0" applyNumberFormat="1" applyFont="1" applyBorder="1" applyAlignment="1" applyProtection="1">
      <alignment horizontal="center"/>
      <protection locked="0"/>
    </xf>
    <xf numFmtId="167" fontId="28" fillId="0" borderId="166" xfId="0" applyNumberFormat="1" applyFont="1" applyBorder="1" applyAlignment="1" applyProtection="1">
      <alignment horizontal="center"/>
      <protection locked="0"/>
    </xf>
    <xf numFmtId="167" fontId="28" fillId="0" borderId="165" xfId="0" applyNumberFormat="1" applyFont="1" applyBorder="1" applyAlignment="1" applyProtection="1">
      <alignment horizontal="center"/>
      <protection locked="0"/>
    </xf>
    <xf numFmtId="167" fontId="28" fillId="0" borderId="164" xfId="0" applyNumberFormat="1" applyFont="1" applyBorder="1" applyAlignment="1" applyProtection="1">
      <alignment horizontal="center"/>
      <protection locked="0"/>
    </xf>
    <xf numFmtId="167" fontId="28" fillId="0" borderId="168" xfId="0" applyNumberFormat="1" applyFont="1" applyBorder="1" applyAlignment="1" applyProtection="1">
      <alignment horizontal="center" wrapText="1"/>
      <protection locked="0"/>
    </xf>
    <xf numFmtId="167" fontId="28" fillId="0" borderId="171" xfId="0" applyNumberFormat="1" applyFont="1" applyBorder="1" applyAlignment="1" applyProtection="1">
      <alignment horizontal="center" wrapText="1"/>
      <protection locked="0"/>
    </xf>
    <xf numFmtId="167" fontId="28" fillId="0" borderId="211" xfId="0" applyNumberFormat="1" applyFont="1" applyBorder="1" applyAlignment="1" applyProtection="1">
      <alignment horizontal="center" wrapText="1"/>
      <protection locked="0"/>
    </xf>
    <xf numFmtId="167" fontId="28" fillId="0" borderId="214" xfId="0" applyNumberFormat="1" applyFont="1" applyBorder="1" applyAlignment="1" applyProtection="1">
      <alignment horizontal="center" wrapText="1"/>
      <protection locked="0"/>
    </xf>
    <xf numFmtId="0" fontId="28" fillId="0" borderId="174" xfId="0" applyFont="1" applyBorder="1" applyAlignment="1" applyProtection="1">
      <alignment horizontal="center"/>
      <protection locked="0"/>
    </xf>
    <xf numFmtId="0" fontId="28" fillId="0" borderId="175" xfId="0" applyFont="1" applyBorder="1" applyAlignment="1" applyProtection="1">
      <alignment horizontal="center"/>
      <protection locked="0"/>
    </xf>
    <xf numFmtId="0" fontId="28" fillId="0" borderId="176" xfId="0" applyFont="1" applyBorder="1" applyAlignment="1" applyProtection="1">
      <alignment horizontal="center"/>
      <protection locked="0"/>
    </xf>
    <xf numFmtId="167" fontId="28" fillId="0" borderId="177" xfId="0" applyNumberFormat="1" applyFont="1" applyBorder="1" applyAlignment="1" applyProtection="1">
      <alignment horizontal="center"/>
      <protection locked="0"/>
    </xf>
    <xf numFmtId="167" fontId="28" fillId="0" borderId="178" xfId="0" applyNumberFormat="1" applyFont="1" applyBorder="1" applyAlignment="1" applyProtection="1">
      <alignment horizontal="center"/>
      <protection locked="0"/>
    </xf>
    <xf numFmtId="0" fontId="28" fillId="0" borderId="167" xfId="0" applyFont="1" applyBorder="1" applyAlignment="1" applyProtection="1">
      <alignment horizontal="center"/>
      <protection locked="0"/>
    </xf>
    <xf numFmtId="0" fontId="28" fillId="0" borderId="168" xfId="0" applyFont="1" applyBorder="1" applyAlignment="1" applyProtection="1">
      <alignment horizontal="center"/>
      <protection locked="0"/>
    </xf>
    <xf numFmtId="0" fontId="28" fillId="0" borderId="169" xfId="0" applyFont="1" applyBorder="1" applyAlignment="1" applyProtection="1">
      <alignment horizontal="center"/>
      <protection locked="0"/>
    </xf>
    <xf numFmtId="0" fontId="28" fillId="0" borderId="210" xfId="0" applyFont="1" applyBorder="1" applyAlignment="1" applyProtection="1">
      <alignment horizontal="center"/>
      <protection locked="0"/>
    </xf>
    <xf numFmtId="0" fontId="28" fillId="0" borderId="211" xfId="0" applyFont="1" applyBorder="1" applyAlignment="1" applyProtection="1">
      <alignment horizontal="center"/>
      <protection locked="0"/>
    </xf>
    <xf numFmtId="0" fontId="28" fillId="0" borderId="212" xfId="0" applyFont="1" applyBorder="1" applyAlignment="1" applyProtection="1">
      <alignment horizontal="center"/>
      <protection locked="0"/>
    </xf>
    <xf numFmtId="167" fontId="28" fillId="0" borderId="170" xfId="0" applyNumberFormat="1" applyFont="1" applyBorder="1" applyAlignment="1" applyProtection="1">
      <alignment horizontal="center"/>
      <protection locked="0"/>
    </xf>
    <xf numFmtId="167" fontId="28" fillId="0" borderId="169" xfId="0" applyNumberFormat="1" applyFont="1" applyBorder="1" applyAlignment="1" applyProtection="1">
      <alignment horizontal="center"/>
      <protection locked="0"/>
    </xf>
    <xf numFmtId="0" fontId="28" fillId="0" borderId="61" xfId="0" applyFont="1" applyBorder="1" applyAlignment="1" applyProtection="1">
      <alignment horizontal="center"/>
      <protection locked="0"/>
    </xf>
    <xf numFmtId="0" fontId="28" fillId="0" borderId="74" xfId="0" applyFont="1" applyBorder="1" applyAlignment="1" applyProtection="1">
      <alignment horizontal="center"/>
      <protection locked="0"/>
    </xf>
    <xf numFmtId="167" fontId="28" fillId="0" borderId="74" xfId="0" applyNumberFormat="1" applyFont="1" applyBorder="1" applyAlignment="1" applyProtection="1">
      <alignment horizontal="center"/>
      <protection locked="0"/>
    </xf>
    <xf numFmtId="167" fontId="28" fillId="0" borderId="75" xfId="0" applyNumberFormat="1" applyFont="1" applyBorder="1" applyAlignment="1" applyProtection="1">
      <alignment horizontal="center"/>
      <protection locked="0"/>
    </xf>
    <xf numFmtId="167" fontId="28" fillId="0" borderId="81" xfId="0" applyNumberFormat="1" applyFont="1" applyBorder="1" applyAlignment="1" applyProtection="1">
      <alignment horizontal="center"/>
      <protection locked="0"/>
    </xf>
    <xf numFmtId="0" fontId="27" fillId="0" borderId="76" xfId="0" applyFont="1" applyBorder="1" applyAlignment="1">
      <alignment horizontal="center"/>
    </xf>
    <xf numFmtId="0" fontId="27" fillId="0" borderId="69" xfId="0" applyFont="1" applyBorder="1" applyAlignment="1">
      <alignment horizontal="center"/>
    </xf>
    <xf numFmtId="0" fontId="27" fillId="0" borderId="66" xfId="0" applyFont="1" applyBorder="1" applyAlignment="1">
      <alignment horizontal="center"/>
    </xf>
    <xf numFmtId="0" fontId="28" fillId="9" borderId="79" xfId="0"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60" xfId="0" applyFont="1" applyFill="1" applyBorder="1" applyAlignment="1">
      <alignment horizontal="center" vertical="center" wrapText="1"/>
    </xf>
    <xf numFmtId="0" fontId="28" fillId="9" borderId="50" xfId="0" applyFont="1" applyFill="1" applyBorder="1" applyAlignment="1">
      <alignment horizontal="center"/>
    </xf>
    <xf numFmtId="0" fontId="28" fillId="4" borderId="1" xfId="0" applyFont="1" applyFill="1" applyBorder="1" applyAlignment="1">
      <alignment horizontal="center"/>
    </xf>
    <xf numFmtId="0" fontId="28" fillId="4" borderId="154" xfId="0" applyFont="1" applyFill="1" applyBorder="1" applyAlignment="1" applyProtection="1">
      <alignment horizontal="center"/>
      <protection locked="0"/>
    </xf>
    <xf numFmtId="0" fontId="28" fillId="4" borderId="179" xfId="0" applyFont="1" applyFill="1" applyBorder="1" applyAlignment="1" applyProtection="1">
      <alignment horizontal="center"/>
      <protection locked="0"/>
    </xf>
    <xf numFmtId="0" fontId="28" fillId="4" borderId="80" xfId="0" applyFont="1" applyFill="1" applyBorder="1" applyAlignment="1" applyProtection="1">
      <alignment horizontal="center"/>
      <protection locked="0"/>
    </xf>
    <xf numFmtId="0" fontId="28" fillId="4" borderId="69" xfId="0" applyFont="1" applyFill="1" applyBorder="1" applyAlignment="1" applyProtection="1">
      <alignment horizontal="center"/>
      <protection locked="0"/>
    </xf>
    <xf numFmtId="0" fontId="27" fillId="0" borderId="65" xfId="0" applyFont="1" applyBorder="1" applyAlignment="1">
      <alignment horizontal="center"/>
    </xf>
    <xf numFmtId="167" fontId="28" fillId="0" borderId="174" xfId="0" applyNumberFormat="1" applyFont="1" applyBorder="1" applyAlignment="1" applyProtection="1">
      <alignment horizontal="center"/>
      <protection locked="0"/>
    </xf>
    <xf numFmtId="167" fontId="28" fillId="0" borderId="176" xfId="0" applyNumberFormat="1" applyFont="1" applyBorder="1" applyAlignment="1" applyProtection="1">
      <alignment horizontal="center"/>
      <protection locked="0"/>
    </xf>
    <xf numFmtId="167" fontId="28" fillId="0" borderId="168" xfId="0" applyNumberFormat="1" applyFont="1" applyBorder="1" applyAlignment="1" applyProtection="1">
      <alignment horizontal="center"/>
      <protection locked="0"/>
    </xf>
    <xf numFmtId="167" fontId="28" fillId="0" borderId="171" xfId="0" applyNumberFormat="1" applyFont="1" applyBorder="1" applyAlignment="1" applyProtection="1">
      <alignment horizontal="center"/>
      <protection locked="0"/>
    </xf>
    <xf numFmtId="167" fontId="28" fillId="0" borderId="211" xfId="0" applyNumberFormat="1" applyFont="1" applyBorder="1" applyAlignment="1" applyProtection="1">
      <alignment horizontal="center"/>
      <protection locked="0"/>
    </xf>
    <xf numFmtId="167" fontId="28" fillId="0" borderId="214" xfId="0" applyNumberFormat="1" applyFont="1" applyBorder="1" applyAlignment="1" applyProtection="1">
      <alignment horizontal="center"/>
      <protection locked="0"/>
    </xf>
    <xf numFmtId="0" fontId="22" fillId="0" borderId="184" xfId="7" applyFont="1" applyBorder="1" applyAlignment="1">
      <alignment vertical="top" wrapText="1"/>
    </xf>
    <xf numFmtId="0" fontId="22" fillId="0" borderId="185" xfId="7" applyFont="1" applyBorder="1" applyAlignment="1">
      <alignment vertical="top" wrapText="1"/>
    </xf>
    <xf numFmtId="0" fontId="22" fillId="0" borderId="186" xfId="7" applyFont="1" applyBorder="1" applyAlignment="1">
      <alignment vertical="top" wrapText="1"/>
    </xf>
    <xf numFmtId="0" fontId="0" fillId="0" borderId="0" xfId="0" applyFill="1"/>
  </cellXfs>
  <cellStyles count="9">
    <cellStyle name="Comma" xfId="8" builtinId="3"/>
    <cellStyle name="Currency" xfId="2" builtinId="4"/>
    <cellStyle name="Hyperlink" xfId="4" builtinId="8"/>
    <cellStyle name="Normal" xfId="0" builtinId="0"/>
    <cellStyle name="Normal 2" xfId="1" xr:uid="{00000000-0005-0000-0000-000004000000}"/>
    <cellStyle name="Normal 3" xfId="5" xr:uid="{00000000-0005-0000-0000-000005000000}"/>
    <cellStyle name="Normal 4" xfId="6" xr:uid="{00000000-0005-0000-0000-000006000000}"/>
    <cellStyle name="Normal 5" xfId="7" xr:uid="{00000000-0005-0000-0000-000007000000}"/>
    <cellStyle name="Percent" xfId="3" builtinId="5"/>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2</xdr:col>
      <xdr:colOff>425450</xdr:colOff>
      <xdr:row>2</xdr:row>
      <xdr:rowOff>349250</xdr:rowOff>
    </xdr:to>
    <xdr:pic>
      <xdr:nvPicPr>
        <xdr:cNvPr id="2" name="Picture 2">
          <a:extLst>
            <a:ext uri="{FF2B5EF4-FFF2-40B4-BE49-F238E27FC236}">
              <a16:creationId xmlns:a16="http://schemas.microsoft.com/office/drawing/2014/main" id="{021B139B-3F51-441A-A5D2-E033AAC5A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66700"/>
          <a:ext cx="1438275"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2</xdr:col>
      <xdr:colOff>552450</xdr:colOff>
      <xdr:row>3</xdr:row>
      <xdr:rowOff>190500</xdr:rowOff>
    </xdr:to>
    <xdr:pic>
      <xdr:nvPicPr>
        <xdr:cNvPr id="3" name="Picture 2">
          <a:extLst>
            <a:ext uri="{FF2B5EF4-FFF2-40B4-BE49-F238E27FC236}">
              <a16:creationId xmlns:a16="http://schemas.microsoft.com/office/drawing/2014/main" id="{663132BD-3641-42B8-A896-1C066D387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523875"/>
          <a:ext cx="1438275"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971550</xdr:colOff>
      <xdr:row>1</xdr:row>
      <xdr:rowOff>38100</xdr:rowOff>
    </xdr:from>
    <xdr:to>
      <xdr:col>7</xdr:col>
      <xdr:colOff>1950720</xdr:colOff>
      <xdr:row>2</xdr:row>
      <xdr:rowOff>179070</xdr:rowOff>
    </xdr:to>
    <xdr:pic>
      <xdr:nvPicPr>
        <xdr:cNvPr id="3" name="Picture 2">
          <a:extLst>
            <a:ext uri="{FF2B5EF4-FFF2-40B4-BE49-F238E27FC236}">
              <a16:creationId xmlns:a16="http://schemas.microsoft.com/office/drawing/2014/main" id="{7EF0F6B7-511A-46A3-B406-B810FB17E8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3600" y="276225"/>
          <a:ext cx="979170" cy="3854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409575</xdr:colOff>
      <xdr:row>0</xdr:row>
      <xdr:rowOff>47625</xdr:rowOff>
    </xdr:from>
    <xdr:to>
      <xdr:col>5</xdr:col>
      <xdr:colOff>409575</xdr:colOff>
      <xdr:row>2</xdr:row>
      <xdr:rowOff>74941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6625" y="47625"/>
          <a:ext cx="2314576" cy="465466"/>
        </a:xfrm>
        <a:prstGeom prst="rect">
          <a:avLst/>
        </a:prstGeom>
      </xdr:spPr>
    </xdr:pic>
    <xdr:clientData/>
  </xdr:twoCellAnchor>
  <xdr:twoCellAnchor editAs="oneCell">
    <xdr:from>
      <xdr:col>5</xdr:col>
      <xdr:colOff>409575</xdr:colOff>
      <xdr:row>0</xdr:row>
      <xdr:rowOff>47625</xdr:rowOff>
    </xdr:from>
    <xdr:to>
      <xdr:col>5</xdr:col>
      <xdr:colOff>409575</xdr:colOff>
      <xdr:row>2</xdr:row>
      <xdr:rowOff>74941</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2975" y="47625"/>
          <a:ext cx="0" cy="465466"/>
        </a:xfrm>
        <a:prstGeom prst="rect">
          <a:avLst/>
        </a:prstGeom>
      </xdr:spPr>
    </xdr:pic>
    <xdr:clientData/>
  </xdr:twoCellAnchor>
  <xdr:twoCellAnchor editAs="oneCell">
    <xdr:from>
      <xdr:col>5</xdr:col>
      <xdr:colOff>1962150</xdr:colOff>
      <xdr:row>0</xdr:row>
      <xdr:rowOff>19050</xdr:rowOff>
    </xdr:from>
    <xdr:to>
      <xdr:col>5</xdr:col>
      <xdr:colOff>2941320</xdr:colOff>
      <xdr:row>1</xdr:row>
      <xdr:rowOff>166370</xdr:rowOff>
    </xdr:to>
    <xdr:pic>
      <xdr:nvPicPr>
        <xdr:cNvPr id="7" name="Picture 6">
          <a:extLst>
            <a:ext uri="{FF2B5EF4-FFF2-40B4-BE49-F238E27FC236}">
              <a16:creationId xmlns:a16="http://schemas.microsoft.com/office/drawing/2014/main" id="{0A9C264F-BFBC-4A61-8F0E-F435A13C9D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15550" y="19050"/>
          <a:ext cx="979170" cy="3854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409575</xdr:colOff>
      <xdr:row>0</xdr:row>
      <xdr:rowOff>47625</xdr:rowOff>
    </xdr:from>
    <xdr:to>
      <xdr:col>5</xdr:col>
      <xdr:colOff>409575</xdr:colOff>
      <xdr:row>2</xdr:row>
      <xdr:rowOff>17791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6675" y="47625"/>
          <a:ext cx="0" cy="465466"/>
        </a:xfrm>
        <a:prstGeom prst="rect">
          <a:avLst/>
        </a:prstGeom>
      </xdr:spPr>
    </xdr:pic>
    <xdr:clientData/>
  </xdr:twoCellAnchor>
  <xdr:twoCellAnchor editAs="oneCell">
    <xdr:from>
      <xdr:col>5</xdr:col>
      <xdr:colOff>409575</xdr:colOff>
      <xdr:row>0</xdr:row>
      <xdr:rowOff>47625</xdr:rowOff>
    </xdr:from>
    <xdr:to>
      <xdr:col>5</xdr:col>
      <xdr:colOff>409575</xdr:colOff>
      <xdr:row>2</xdr:row>
      <xdr:rowOff>17791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1075" y="47625"/>
          <a:ext cx="0" cy="408316"/>
        </a:xfrm>
        <a:prstGeom prst="rect">
          <a:avLst/>
        </a:prstGeom>
      </xdr:spPr>
    </xdr:pic>
    <xdr:clientData/>
  </xdr:twoCellAnchor>
  <xdr:twoCellAnchor editAs="oneCell">
    <xdr:from>
      <xdr:col>5</xdr:col>
      <xdr:colOff>2924175</xdr:colOff>
      <xdr:row>0</xdr:row>
      <xdr:rowOff>19050</xdr:rowOff>
    </xdr:from>
    <xdr:to>
      <xdr:col>6</xdr:col>
      <xdr:colOff>950595</xdr:colOff>
      <xdr:row>1</xdr:row>
      <xdr:rowOff>166370</xdr:rowOff>
    </xdr:to>
    <xdr:pic>
      <xdr:nvPicPr>
        <xdr:cNvPr id="6" name="Picture 5">
          <a:extLst>
            <a:ext uri="{FF2B5EF4-FFF2-40B4-BE49-F238E27FC236}">
              <a16:creationId xmlns:a16="http://schemas.microsoft.com/office/drawing/2014/main" id="{05618F1B-9EE0-4DBD-8F26-DC007007A3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5675" y="19050"/>
          <a:ext cx="979170" cy="385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409575</xdr:colOff>
      <xdr:row>0</xdr:row>
      <xdr:rowOff>47625</xdr:rowOff>
    </xdr:from>
    <xdr:to>
      <xdr:col>5</xdr:col>
      <xdr:colOff>409575</xdr:colOff>
      <xdr:row>2</xdr:row>
      <xdr:rowOff>74941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9575" y="47625"/>
          <a:ext cx="0" cy="465466"/>
        </a:xfrm>
        <a:prstGeom prst="rect">
          <a:avLst/>
        </a:prstGeom>
      </xdr:spPr>
    </xdr:pic>
    <xdr:clientData/>
  </xdr:twoCellAnchor>
  <xdr:twoCellAnchor editAs="oneCell">
    <xdr:from>
      <xdr:col>14</xdr:col>
      <xdr:colOff>495300</xdr:colOff>
      <xdr:row>0</xdr:row>
      <xdr:rowOff>28575</xdr:rowOff>
    </xdr:from>
    <xdr:to>
      <xdr:col>15</xdr:col>
      <xdr:colOff>864870</xdr:colOff>
      <xdr:row>1</xdr:row>
      <xdr:rowOff>175895</xdr:rowOff>
    </xdr:to>
    <xdr:pic>
      <xdr:nvPicPr>
        <xdr:cNvPr id="4" name="Picture 3">
          <a:extLst>
            <a:ext uri="{FF2B5EF4-FFF2-40B4-BE49-F238E27FC236}">
              <a16:creationId xmlns:a16="http://schemas.microsoft.com/office/drawing/2014/main" id="{D2782772-4273-4C85-ACEE-8AB74B0D51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39300" y="28575"/>
          <a:ext cx="979170" cy="3854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409575</xdr:colOff>
      <xdr:row>0</xdr:row>
      <xdr:rowOff>47625</xdr:rowOff>
    </xdr:from>
    <xdr:to>
      <xdr:col>5</xdr:col>
      <xdr:colOff>409575</xdr:colOff>
      <xdr:row>2</xdr:row>
      <xdr:rowOff>74941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6675" y="47625"/>
          <a:ext cx="0" cy="465466"/>
        </a:xfrm>
        <a:prstGeom prst="rect">
          <a:avLst/>
        </a:prstGeom>
      </xdr:spPr>
    </xdr:pic>
    <xdr:clientData/>
  </xdr:twoCellAnchor>
  <xdr:twoCellAnchor editAs="oneCell">
    <xdr:from>
      <xdr:col>14</xdr:col>
      <xdr:colOff>495300</xdr:colOff>
      <xdr:row>0</xdr:row>
      <xdr:rowOff>28575</xdr:rowOff>
    </xdr:from>
    <xdr:to>
      <xdr:col>15</xdr:col>
      <xdr:colOff>864870</xdr:colOff>
      <xdr:row>1</xdr:row>
      <xdr:rowOff>175895</xdr:rowOff>
    </xdr:to>
    <xdr:pic>
      <xdr:nvPicPr>
        <xdr:cNvPr id="5" name="Picture 4">
          <a:extLst>
            <a:ext uri="{FF2B5EF4-FFF2-40B4-BE49-F238E27FC236}">
              <a16:creationId xmlns:a16="http://schemas.microsoft.com/office/drawing/2014/main" id="{411CF488-496F-4BD3-928E-27C80C1246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39300" y="28575"/>
          <a:ext cx="979170" cy="3854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409575</xdr:colOff>
      <xdr:row>0</xdr:row>
      <xdr:rowOff>47625</xdr:rowOff>
    </xdr:from>
    <xdr:to>
      <xdr:col>5</xdr:col>
      <xdr:colOff>409575</xdr:colOff>
      <xdr:row>2</xdr:row>
      <xdr:rowOff>74941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9575" y="47625"/>
          <a:ext cx="0" cy="465466"/>
        </a:xfrm>
        <a:prstGeom prst="rect">
          <a:avLst/>
        </a:prstGeom>
      </xdr:spPr>
    </xdr:pic>
    <xdr:clientData/>
  </xdr:twoCellAnchor>
  <xdr:twoCellAnchor editAs="oneCell">
    <xdr:from>
      <xdr:col>14</xdr:col>
      <xdr:colOff>495300</xdr:colOff>
      <xdr:row>0</xdr:row>
      <xdr:rowOff>28575</xdr:rowOff>
    </xdr:from>
    <xdr:to>
      <xdr:col>15</xdr:col>
      <xdr:colOff>864870</xdr:colOff>
      <xdr:row>1</xdr:row>
      <xdr:rowOff>175895</xdr:rowOff>
    </xdr:to>
    <xdr:pic>
      <xdr:nvPicPr>
        <xdr:cNvPr id="4" name="Picture 3">
          <a:extLst>
            <a:ext uri="{FF2B5EF4-FFF2-40B4-BE49-F238E27FC236}">
              <a16:creationId xmlns:a16="http://schemas.microsoft.com/office/drawing/2014/main" id="{4F91561D-B90E-4CAA-BE17-D4F3A28A22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39300" y="28575"/>
          <a:ext cx="979170" cy="3854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561975</xdr:colOff>
      <xdr:row>0</xdr:row>
      <xdr:rowOff>28575</xdr:rowOff>
    </xdr:from>
    <xdr:to>
      <xdr:col>10</xdr:col>
      <xdr:colOff>826770</xdr:colOff>
      <xdr:row>1</xdr:row>
      <xdr:rowOff>175895</xdr:rowOff>
    </xdr:to>
    <xdr:pic>
      <xdr:nvPicPr>
        <xdr:cNvPr id="3" name="Picture 2">
          <a:extLst>
            <a:ext uri="{FF2B5EF4-FFF2-40B4-BE49-F238E27FC236}">
              <a16:creationId xmlns:a16="http://schemas.microsoft.com/office/drawing/2014/main" id="{0400DCCF-BD97-4BB8-AA14-4A794605E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28575"/>
          <a:ext cx="979170" cy="3854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946B-8222-4F80-8C54-183FE40ED065}">
  <sheetPr>
    <tabColor rgb="FFE2EFDA"/>
    <pageSetUpPr fitToPage="1"/>
  </sheetPr>
  <dimension ref="A1:F40"/>
  <sheetViews>
    <sheetView tabSelected="1" view="pageBreakPreview" zoomScaleNormal="100" zoomScaleSheetLayoutView="100" workbookViewId="0">
      <selection activeCell="A28" sqref="A28"/>
    </sheetView>
  </sheetViews>
  <sheetFormatPr defaultColWidth="9.140625" defaultRowHeight="12.75" x14ac:dyDescent="0.2"/>
  <cols>
    <col min="1" max="1" width="6.5703125" style="453" customWidth="1"/>
    <col min="2" max="2" width="9.140625" style="451"/>
    <col min="3" max="3" width="13.42578125" style="451" customWidth="1"/>
    <col min="4" max="4" width="30.7109375" style="451" customWidth="1"/>
    <col min="5" max="5" width="11.85546875" style="451" bestFit="1" customWidth="1"/>
    <col min="6" max="6" width="15.5703125" style="451" customWidth="1"/>
    <col min="7" max="16384" width="9.140625" style="452"/>
  </cols>
  <sheetData>
    <row r="1" spans="1:6" ht="18.75" x14ac:dyDescent="0.2">
      <c r="A1" s="449"/>
      <c r="B1" s="450" t="s">
        <v>0</v>
      </c>
    </row>
    <row r="2" spans="1:6" ht="18.75" x14ac:dyDescent="0.2">
      <c r="A2" s="449"/>
      <c r="B2" s="450"/>
    </row>
    <row r="3" spans="1:6" ht="33.6" customHeight="1" x14ac:dyDescent="0.2">
      <c r="B3" s="450"/>
    </row>
    <row r="4" spans="1:6" x14ac:dyDescent="0.2">
      <c r="A4" s="452"/>
      <c r="B4" s="452"/>
      <c r="C4" s="452"/>
      <c r="D4" s="452"/>
      <c r="E4" s="452"/>
      <c r="F4" s="452"/>
    </row>
    <row r="5" spans="1:6" ht="15.75" x14ac:dyDescent="0.25">
      <c r="A5" s="454" t="s">
        <v>1</v>
      </c>
      <c r="B5" s="579">
        <f ca="1">TODAY()</f>
        <v>45615</v>
      </c>
      <c r="C5" s="579"/>
      <c r="D5" s="452"/>
      <c r="E5" s="452"/>
      <c r="F5" s="452"/>
    </row>
    <row r="6" spans="1:6" x14ac:dyDescent="0.2">
      <c r="A6" s="452"/>
      <c r="B6" s="452"/>
      <c r="C6" s="452"/>
      <c r="D6" s="452"/>
      <c r="E6" s="452"/>
      <c r="F6" s="452"/>
    </row>
    <row r="7" spans="1:6" ht="15" customHeight="1" x14ac:dyDescent="0.25">
      <c r="A7" s="454" t="s">
        <v>296</v>
      </c>
      <c r="B7" s="452"/>
      <c r="C7" s="452"/>
      <c r="D7" s="452"/>
      <c r="E7" s="452"/>
      <c r="F7" s="452"/>
    </row>
    <row r="8" spans="1:6" ht="15" customHeight="1" x14ac:dyDescent="0.25">
      <c r="A8" s="454"/>
      <c r="B8" s="452"/>
      <c r="C8" s="452"/>
      <c r="D8" s="452"/>
      <c r="E8" s="452"/>
      <c r="F8" s="452"/>
    </row>
    <row r="9" spans="1:6" ht="15" customHeight="1" x14ac:dyDescent="0.25">
      <c r="A9" s="454"/>
      <c r="B9" s="452"/>
      <c r="C9" s="452"/>
      <c r="D9" s="452"/>
      <c r="E9" s="452"/>
      <c r="F9" s="452"/>
    </row>
    <row r="10" spans="1:6" ht="15" customHeight="1" x14ac:dyDescent="0.25">
      <c r="A10" s="454"/>
      <c r="B10" s="452"/>
      <c r="C10" s="452"/>
      <c r="D10" s="452"/>
      <c r="E10" s="452"/>
      <c r="F10" s="452"/>
    </row>
    <row r="11" spans="1:6" ht="15" customHeight="1" x14ac:dyDescent="0.25">
      <c r="A11" s="454" t="s">
        <v>2</v>
      </c>
      <c r="B11" s="452"/>
      <c r="C11" s="455"/>
      <c r="D11" s="452"/>
      <c r="E11" s="452"/>
      <c r="F11" s="452"/>
    </row>
    <row r="12" spans="1:6" ht="15" customHeight="1" x14ac:dyDescent="0.25">
      <c r="A12" s="578" t="s">
        <v>3</v>
      </c>
      <c r="B12" s="578"/>
      <c r="C12" s="580" t="s">
        <v>298</v>
      </c>
      <c r="D12" s="578"/>
      <c r="E12" s="578"/>
      <c r="F12" s="578"/>
    </row>
    <row r="13" spans="1:6" ht="15" customHeight="1" x14ac:dyDescent="0.25">
      <c r="A13" s="578" t="s">
        <v>4</v>
      </c>
      <c r="B13" s="578"/>
      <c r="C13" s="578"/>
      <c r="D13" s="578"/>
      <c r="E13" s="578"/>
      <c r="F13" s="578"/>
    </row>
    <row r="14" spans="1:6" ht="15" customHeight="1" x14ac:dyDescent="0.25">
      <c r="A14" s="454" t="s">
        <v>5</v>
      </c>
      <c r="B14" s="452"/>
      <c r="C14" s="456"/>
      <c r="D14" s="452"/>
      <c r="E14" s="452"/>
      <c r="F14" s="452"/>
    </row>
    <row r="15" spans="1:6" ht="15.75" x14ac:dyDescent="0.25">
      <c r="A15" s="454"/>
      <c r="B15" s="452"/>
      <c r="C15" s="452"/>
      <c r="D15" s="452"/>
      <c r="E15" s="452"/>
      <c r="F15" s="452"/>
    </row>
    <row r="16" spans="1:6" ht="15.75" x14ac:dyDescent="0.25">
      <c r="A16" s="454" t="s">
        <v>297</v>
      </c>
      <c r="B16" s="452"/>
      <c r="C16" s="452"/>
      <c r="D16" s="452"/>
      <c r="E16" s="452"/>
      <c r="F16" s="452"/>
    </row>
    <row r="17" spans="1:6" ht="11.25" customHeight="1" x14ac:dyDescent="0.25">
      <c r="A17" s="454"/>
      <c r="B17" s="452"/>
      <c r="C17" s="452"/>
      <c r="D17" s="452"/>
      <c r="E17" s="452"/>
      <c r="F17" s="452"/>
    </row>
    <row r="18" spans="1:6" ht="3" customHeight="1" x14ac:dyDescent="0.2">
      <c r="A18" s="578" t="str">
        <f>"Clark Construction hereby submits our proposal to provide labor, equipment and material associated with change order "&amp;C12&amp;"."</f>
        <v>Clark Construction hereby submits our proposal to provide labor, equipment and material associated with change order ENTER SUBJECT OF CHANGE.</v>
      </c>
      <c r="B18" s="578"/>
      <c r="C18" s="578"/>
      <c r="D18" s="578"/>
      <c r="E18" s="578"/>
      <c r="F18" s="578"/>
    </row>
    <row r="19" spans="1:6" x14ac:dyDescent="0.2">
      <c r="A19" s="578"/>
      <c r="B19" s="578"/>
      <c r="C19" s="578"/>
      <c r="D19" s="578"/>
      <c r="E19" s="578"/>
      <c r="F19" s="578"/>
    </row>
    <row r="20" spans="1:6" ht="17.100000000000001" customHeight="1" x14ac:dyDescent="0.2">
      <c r="A20" s="578"/>
      <c r="B20" s="578"/>
      <c r="C20" s="578"/>
      <c r="D20" s="578"/>
      <c r="E20" s="578"/>
      <c r="F20" s="578"/>
    </row>
    <row r="21" spans="1:6" ht="15.75" x14ac:dyDescent="0.25">
      <c r="A21" s="454"/>
      <c r="B21" s="452"/>
      <c r="C21" s="452"/>
      <c r="D21" s="452"/>
      <c r="E21" s="452"/>
      <c r="F21" s="452"/>
    </row>
    <row r="22" spans="1:6" ht="31.5" customHeight="1" x14ac:dyDescent="0.25">
      <c r="A22" s="578" t="str">
        <f>"The total cost of this subject work per the enclosed summary sheet and attached backup is"&amp;IF('Price Summary (B)'!G57&gt;0," ",(IF('Price Summary (B)'!G57&lt;0,"a credit of ","")))&amp;TEXT(ABS(ROUND('Price Summary (B)'!G57,0)),"$#,###,##0.00")&amp;". "</f>
        <v xml:space="preserve">The total cost of this subject work per the enclosed summary sheet and attached backup is$0.00. </v>
      </c>
      <c r="B22" s="578"/>
      <c r="C22" s="578"/>
      <c r="D22" s="578"/>
      <c r="E22" s="578"/>
      <c r="F22" s="578"/>
    </row>
    <row r="23" spans="1:6" ht="15.75" x14ac:dyDescent="0.25">
      <c r="A23" s="515"/>
      <c r="B23" s="515"/>
      <c r="C23" s="515"/>
      <c r="D23" s="515"/>
      <c r="E23" s="515"/>
      <c r="F23" s="515"/>
    </row>
    <row r="24" spans="1:6" ht="15.75" x14ac:dyDescent="0.25">
      <c r="A24" s="454"/>
      <c r="B24" s="452"/>
      <c r="C24" s="452"/>
      <c r="D24" s="452"/>
      <c r="E24" s="452"/>
      <c r="F24" s="452"/>
    </row>
    <row r="25" spans="1:6" ht="15.75" x14ac:dyDescent="0.25">
      <c r="A25" s="454"/>
      <c r="B25" s="452"/>
      <c r="C25" s="452"/>
      <c r="D25" s="452"/>
      <c r="E25" s="452"/>
      <c r="F25" s="452"/>
    </row>
    <row r="26" spans="1:6" ht="13.9" customHeight="1" x14ac:dyDescent="0.25">
      <c r="A26" s="454" t="s">
        <v>299</v>
      </c>
      <c r="B26" s="452"/>
      <c r="C26" s="452"/>
      <c r="D26" s="452"/>
      <c r="E26" s="452"/>
      <c r="F26" s="452"/>
    </row>
    <row r="27" spans="1:6" ht="13.9" customHeight="1" x14ac:dyDescent="0.25">
      <c r="A27" s="454"/>
      <c r="B27" s="452"/>
      <c r="C27" s="452"/>
      <c r="D27" s="452"/>
      <c r="E27" s="452"/>
      <c r="F27" s="452"/>
    </row>
    <row r="28" spans="1:6" ht="15.75" x14ac:dyDescent="0.25">
      <c r="A28" s="454"/>
      <c r="B28" s="452"/>
      <c r="C28" s="452"/>
      <c r="D28" s="452"/>
      <c r="E28" s="452"/>
      <c r="F28" s="452"/>
    </row>
    <row r="29" spans="1:6" ht="15.75" x14ac:dyDescent="0.25">
      <c r="A29" s="454" t="s">
        <v>6</v>
      </c>
      <c r="B29" s="452"/>
      <c r="C29" s="452"/>
      <c r="D29" s="452"/>
      <c r="E29" s="452"/>
      <c r="F29" s="452"/>
    </row>
    <row r="30" spans="1:6" ht="15.75" x14ac:dyDescent="0.25">
      <c r="A30" s="454"/>
      <c r="B30" s="452"/>
      <c r="C30" s="452"/>
      <c r="D30" s="452"/>
      <c r="E30" s="452"/>
      <c r="F30" s="452"/>
    </row>
    <row r="31" spans="1:6" ht="27" customHeight="1" x14ac:dyDescent="0.2">
      <c r="A31" s="452"/>
      <c r="B31" s="452"/>
      <c r="C31" s="452"/>
      <c r="D31" s="452"/>
      <c r="E31" s="452"/>
      <c r="F31" s="452"/>
    </row>
    <row r="32" spans="1:6" x14ac:dyDescent="0.2">
      <c r="A32" s="452"/>
      <c r="B32" s="452"/>
      <c r="C32" s="452"/>
      <c r="D32" s="452"/>
      <c r="E32" s="452"/>
      <c r="F32" s="452"/>
    </row>
    <row r="33" s="452" customFormat="1" x14ac:dyDescent="0.2"/>
    <row r="34" s="452" customFormat="1" x14ac:dyDescent="0.2"/>
    <row r="35" s="452" customFormat="1" x14ac:dyDescent="0.2"/>
    <row r="36" s="452" customFormat="1" x14ac:dyDescent="0.2"/>
    <row r="37" s="452" customFormat="1" x14ac:dyDescent="0.2"/>
    <row r="38" s="452" customFormat="1" x14ac:dyDescent="0.2"/>
    <row r="39" s="452" customFormat="1" x14ac:dyDescent="0.2"/>
    <row r="40" s="452" customFormat="1" x14ac:dyDescent="0.2"/>
  </sheetData>
  <mergeCells count="7">
    <mergeCell ref="A22:F22"/>
    <mergeCell ref="A18:F20"/>
    <mergeCell ref="B5:C5"/>
    <mergeCell ref="A12:B12"/>
    <mergeCell ref="C12:F12"/>
    <mergeCell ref="A13:B13"/>
    <mergeCell ref="C13:F13"/>
  </mergeCells>
  <pageMargins left="0.7" right="0.7" top="0.75" bottom="0.75" header="0.3" footer="0.3"/>
  <pageSetup orientation="portrait" r:id="rId1"/>
  <headerFooter>
    <oddFooter>&amp;L&amp;10Page &amp;P of &amp;N&amp;C&amp;10Tab A - Narrative&amp;RREV 09/2015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H43"/>
  <sheetViews>
    <sheetView view="pageBreakPreview" zoomScale="115" zoomScaleNormal="100" zoomScaleSheetLayoutView="115" workbookViewId="0">
      <selection activeCell="B32" sqref="B32:G32"/>
    </sheetView>
  </sheetViews>
  <sheetFormatPr defaultColWidth="9.140625" defaultRowHeight="12.75" x14ac:dyDescent="0.2"/>
  <cols>
    <col min="1" max="1" width="4.7109375" style="12" customWidth="1"/>
    <col min="2" max="2" width="9.140625" style="4"/>
    <col min="3" max="3" width="13.42578125" style="4" customWidth="1"/>
    <col min="4" max="4" width="30.7109375" style="4" customWidth="1"/>
    <col min="5" max="5" width="11.85546875" style="4" bestFit="1" customWidth="1"/>
    <col min="6" max="6" width="10.7109375" style="4" bestFit="1" customWidth="1"/>
    <col min="7" max="7" width="34.85546875" style="4" customWidth="1"/>
    <col min="8" max="16384" width="9.140625" style="1"/>
  </cols>
  <sheetData>
    <row r="1" spans="1:8" ht="18.75" x14ac:dyDescent="0.2">
      <c r="A1" s="21"/>
      <c r="B1" s="22" t="s">
        <v>0</v>
      </c>
    </row>
    <row r="2" spans="1:8" ht="18.75" x14ac:dyDescent="0.2">
      <c r="A2" s="21"/>
      <c r="B2" s="22"/>
    </row>
    <row r="3" spans="1:8" ht="33.6" customHeight="1" x14ac:dyDescent="0.2">
      <c r="B3" s="22"/>
    </row>
    <row r="4" spans="1:8" ht="19.5" thickBot="1" x14ac:dyDescent="0.25">
      <c r="A4" s="581" t="s">
        <v>7</v>
      </c>
      <c r="B4" s="581"/>
      <c r="C4" s="581"/>
      <c r="D4" s="581"/>
      <c r="E4" s="581"/>
      <c r="F4" s="581"/>
      <c r="G4" s="581"/>
    </row>
    <row r="5" spans="1:8" ht="15" customHeight="1" x14ac:dyDescent="0.2">
      <c r="A5" s="436" t="s">
        <v>289</v>
      </c>
      <c r="B5" s="437"/>
      <c r="C5" s="437"/>
      <c r="D5" s="438"/>
      <c r="E5" s="439"/>
      <c r="F5" s="439"/>
      <c r="G5" s="437"/>
    </row>
    <row r="6" spans="1:8" ht="15" customHeight="1" x14ac:dyDescent="0.2">
      <c r="A6" s="436" t="s">
        <v>290</v>
      </c>
      <c r="B6" s="437"/>
      <c r="C6" s="437"/>
      <c r="D6" s="533"/>
      <c r="E6" s="534"/>
      <c r="F6" s="534"/>
      <c r="G6" s="437"/>
      <c r="H6" s="1" t="s">
        <v>9</v>
      </c>
    </row>
    <row r="7" spans="1:8" ht="15" customHeight="1" x14ac:dyDescent="0.2">
      <c r="A7" s="436" t="s">
        <v>10</v>
      </c>
      <c r="B7" s="437"/>
      <c r="C7" s="437"/>
      <c r="D7" s="533"/>
      <c r="E7" s="534"/>
      <c r="F7" s="534"/>
      <c r="G7" s="535"/>
    </row>
    <row r="8" spans="1:8" ht="15" customHeight="1" x14ac:dyDescent="0.2">
      <c r="A8" s="436" t="s">
        <v>11</v>
      </c>
      <c r="B8" s="437"/>
      <c r="C8" s="437"/>
      <c r="D8" s="536"/>
      <c r="E8" s="534"/>
      <c r="F8" s="534"/>
      <c r="G8" s="437"/>
    </row>
    <row r="9" spans="1:8" ht="15" customHeight="1" x14ac:dyDescent="0.2">
      <c r="A9" s="436" t="s">
        <v>12</v>
      </c>
      <c r="B9" s="437"/>
      <c r="C9" s="437"/>
      <c r="D9" s="536"/>
      <c r="E9" s="534"/>
      <c r="F9" s="534"/>
      <c r="G9" s="437"/>
    </row>
    <row r="10" spans="1:8" ht="15" customHeight="1" x14ac:dyDescent="0.2">
      <c r="A10" s="436" t="s">
        <v>13</v>
      </c>
      <c r="B10" s="437"/>
      <c r="C10" s="437"/>
      <c r="D10" s="533"/>
      <c r="E10" s="534"/>
      <c r="F10" s="534"/>
      <c r="G10" s="437"/>
    </row>
    <row r="11" spans="1:8" ht="15" customHeight="1" x14ac:dyDescent="0.2">
      <c r="A11" s="436"/>
      <c r="B11" s="437"/>
      <c r="C11" s="440"/>
      <c r="D11" s="516"/>
      <c r="E11" s="440"/>
      <c r="F11" s="440"/>
      <c r="G11" s="440"/>
    </row>
    <row r="12" spans="1:8" ht="15" customHeight="1" x14ac:dyDescent="0.2">
      <c r="A12" s="441" t="s">
        <v>14</v>
      </c>
      <c r="B12" s="440"/>
      <c r="C12" s="583"/>
      <c r="D12" s="584"/>
      <c r="E12" s="584"/>
      <c r="F12" s="584"/>
      <c r="G12" s="584"/>
    </row>
    <row r="13" spans="1:8" ht="15" customHeight="1" x14ac:dyDescent="0.2">
      <c r="A13" s="584"/>
      <c r="B13" s="584"/>
      <c r="C13" s="584"/>
      <c r="D13" s="584"/>
      <c r="E13" s="584"/>
      <c r="F13" s="584"/>
      <c r="G13" s="584"/>
    </row>
    <row r="14" spans="1:8" ht="15" customHeight="1" x14ac:dyDescent="0.2">
      <c r="A14" s="584"/>
      <c r="B14" s="584"/>
      <c r="C14" s="584"/>
      <c r="D14" s="584"/>
      <c r="E14" s="584"/>
      <c r="F14" s="584"/>
      <c r="G14" s="584"/>
    </row>
    <row r="15" spans="1:8" ht="12.75" customHeight="1" x14ac:dyDescent="0.2">
      <c r="A15" s="442" t="s">
        <v>15</v>
      </c>
      <c r="B15" s="443"/>
      <c r="C15" s="1"/>
      <c r="D15" s="1"/>
      <c r="E15" s="1"/>
      <c r="F15" s="1"/>
      <c r="G15" s="1"/>
    </row>
    <row r="16" spans="1:8" ht="29.25" customHeight="1" x14ac:dyDescent="0.2">
      <c r="A16" s="585"/>
      <c r="B16" s="585"/>
      <c r="C16" s="585"/>
      <c r="D16" s="585"/>
      <c r="E16" s="585"/>
      <c r="F16" s="585"/>
      <c r="G16" s="585"/>
    </row>
    <row r="17" spans="1:7" x14ac:dyDescent="0.2">
      <c r="A17" s="584"/>
      <c r="B17" s="584"/>
      <c r="C17" s="584"/>
      <c r="D17" s="584"/>
      <c r="E17" s="584"/>
      <c r="F17" s="584"/>
      <c r="G17" s="584"/>
    </row>
    <row r="18" spans="1:7" ht="15.75" x14ac:dyDescent="0.2">
      <c r="A18" s="582" t="s">
        <v>16</v>
      </c>
      <c r="B18" s="582"/>
      <c r="C18" s="582"/>
      <c r="D18" s="582"/>
      <c r="E18" s="582"/>
      <c r="F18" s="582"/>
      <c r="G18" s="582"/>
    </row>
    <row r="19" spans="1:7" ht="29.25" customHeight="1" x14ac:dyDescent="0.2">
      <c r="A19" s="443">
        <v>1</v>
      </c>
      <c r="B19" s="585" t="s">
        <v>17</v>
      </c>
      <c r="C19" s="585"/>
      <c r="D19" s="585"/>
      <c r="E19" s="585"/>
      <c r="F19" s="585"/>
      <c r="G19" s="585"/>
    </row>
    <row r="20" spans="1:7" ht="34.5" customHeight="1" x14ac:dyDescent="0.2">
      <c r="A20" s="443">
        <v>2</v>
      </c>
      <c r="B20" s="585" t="s">
        <v>18</v>
      </c>
      <c r="C20" s="585"/>
      <c r="D20" s="585"/>
      <c r="E20" s="585"/>
      <c r="F20" s="585"/>
      <c r="G20" s="585"/>
    </row>
    <row r="21" spans="1:7" ht="28.5" customHeight="1" x14ac:dyDescent="0.2">
      <c r="A21" s="443">
        <v>3</v>
      </c>
      <c r="B21" s="585" t="s">
        <v>19</v>
      </c>
      <c r="C21" s="585"/>
      <c r="D21" s="585"/>
      <c r="E21" s="585"/>
      <c r="F21" s="585"/>
      <c r="G21" s="585"/>
    </row>
    <row r="22" spans="1:7" ht="59.25" customHeight="1" x14ac:dyDescent="0.2">
      <c r="A22" s="443">
        <v>4</v>
      </c>
      <c r="B22" s="585" t="s">
        <v>20</v>
      </c>
      <c r="C22" s="585"/>
      <c r="D22" s="585"/>
      <c r="E22" s="585"/>
      <c r="F22" s="585"/>
      <c r="G22" s="585"/>
    </row>
    <row r="23" spans="1:7" ht="15.75" x14ac:dyDescent="0.2">
      <c r="A23" s="582" t="s">
        <v>21</v>
      </c>
      <c r="B23" s="582"/>
      <c r="C23" s="582"/>
      <c r="D23" s="582"/>
      <c r="E23" s="582"/>
      <c r="F23" s="582"/>
      <c r="G23" s="582"/>
    </row>
    <row r="24" spans="1:7" ht="12.75" customHeight="1" x14ac:dyDescent="0.2">
      <c r="A24" s="443">
        <v>1</v>
      </c>
      <c r="B24" s="585"/>
      <c r="C24" s="585"/>
      <c r="D24" s="585"/>
      <c r="E24" s="585"/>
      <c r="F24" s="585"/>
      <c r="G24" s="585"/>
    </row>
    <row r="25" spans="1:7" x14ac:dyDescent="0.2">
      <c r="A25" s="443">
        <v>2</v>
      </c>
      <c r="B25" s="585"/>
      <c r="C25" s="585"/>
      <c r="D25" s="585"/>
      <c r="E25" s="585"/>
      <c r="F25" s="585"/>
      <c r="G25" s="585"/>
    </row>
    <row r="26" spans="1:7" x14ac:dyDescent="0.2">
      <c r="A26" s="443">
        <v>3</v>
      </c>
      <c r="B26" s="585"/>
      <c r="C26" s="585"/>
      <c r="D26" s="585"/>
      <c r="E26" s="585"/>
      <c r="F26" s="585"/>
      <c r="G26" s="585"/>
    </row>
    <row r="27" spans="1:7" ht="15.75" x14ac:dyDescent="0.2">
      <c r="A27" s="582" t="s">
        <v>22</v>
      </c>
      <c r="B27" s="582"/>
      <c r="C27" s="582"/>
      <c r="D27" s="582"/>
      <c r="E27" s="582"/>
      <c r="F27" s="582"/>
      <c r="G27" s="582"/>
    </row>
    <row r="28" spans="1:7" ht="12.75" customHeight="1" x14ac:dyDescent="0.2">
      <c r="A28" s="443">
        <v>1</v>
      </c>
      <c r="B28" s="585"/>
      <c r="C28" s="585"/>
      <c r="D28" s="585"/>
      <c r="E28" s="585"/>
      <c r="F28" s="585"/>
      <c r="G28" s="585"/>
    </row>
    <row r="29" spans="1:7" ht="13.9" customHeight="1" x14ac:dyDescent="0.2">
      <c r="A29" s="443">
        <v>2</v>
      </c>
      <c r="B29" s="585"/>
      <c r="C29" s="585"/>
      <c r="D29" s="585"/>
      <c r="E29" s="585"/>
      <c r="F29" s="585"/>
      <c r="G29" s="585"/>
    </row>
    <row r="30" spans="1:7" x14ac:dyDescent="0.2">
      <c r="A30" s="443">
        <v>3</v>
      </c>
      <c r="B30" s="585"/>
      <c r="C30" s="585"/>
      <c r="D30" s="585"/>
      <c r="E30" s="585"/>
      <c r="F30" s="585"/>
      <c r="G30" s="585"/>
    </row>
    <row r="31" spans="1:7" ht="15.75" x14ac:dyDescent="0.2">
      <c r="A31" s="582" t="s">
        <v>23</v>
      </c>
      <c r="B31" s="582"/>
      <c r="C31" s="582"/>
      <c r="D31" s="582"/>
      <c r="E31" s="582"/>
      <c r="F31" s="582"/>
      <c r="G31" s="582"/>
    </row>
    <row r="32" spans="1:7" x14ac:dyDescent="0.2">
      <c r="A32" s="443">
        <v>1</v>
      </c>
      <c r="B32" s="584"/>
      <c r="C32" s="584"/>
      <c r="D32" s="584"/>
      <c r="E32" s="584"/>
      <c r="F32" s="584"/>
      <c r="G32" s="584"/>
    </row>
    <row r="33" spans="1:7" x14ac:dyDescent="0.2">
      <c r="A33" s="443">
        <v>2</v>
      </c>
      <c r="B33" s="584"/>
      <c r="C33" s="584"/>
      <c r="D33" s="584"/>
      <c r="E33" s="584"/>
      <c r="F33" s="584"/>
      <c r="G33" s="584"/>
    </row>
    <row r="34" spans="1:7" x14ac:dyDescent="0.2">
      <c r="A34" s="443">
        <v>3</v>
      </c>
      <c r="B34" s="584"/>
      <c r="C34" s="584"/>
      <c r="D34" s="584"/>
      <c r="E34" s="584"/>
      <c r="F34" s="584"/>
      <c r="G34" s="584"/>
    </row>
    <row r="35" spans="1:7" ht="15.75" x14ac:dyDescent="0.2">
      <c r="A35" s="582" t="s">
        <v>24</v>
      </c>
      <c r="B35" s="582"/>
      <c r="C35" s="582"/>
      <c r="D35" s="582"/>
      <c r="E35" s="582"/>
      <c r="F35" s="582"/>
      <c r="G35" s="582"/>
    </row>
    <row r="36" spans="1:7" x14ac:dyDescent="0.2">
      <c r="A36" s="443">
        <v>1</v>
      </c>
      <c r="B36" s="584"/>
      <c r="C36" s="584"/>
      <c r="D36" s="584"/>
      <c r="E36" s="584"/>
      <c r="F36" s="584"/>
      <c r="G36" s="584"/>
    </row>
    <row r="37" spans="1:7" x14ac:dyDescent="0.2">
      <c r="A37" s="443">
        <v>2</v>
      </c>
      <c r="B37" s="584"/>
      <c r="C37" s="584"/>
      <c r="D37" s="584"/>
      <c r="E37" s="584"/>
      <c r="F37" s="584"/>
      <c r="G37" s="584"/>
    </row>
    <row r="38" spans="1:7" x14ac:dyDescent="0.2">
      <c r="A38" s="443">
        <v>3</v>
      </c>
      <c r="B38" s="584"/>
      <c r="C38" s="584"/>
      <c r="D38" s="584"/>
      <c r="E38" s="584"/>
      <c r="F38" s="584"/>
      <c r="G38" s="584"/>
    </row>
    <row r="39" spans="1:7" x14ac:dyDescent="0.2">
      <c r="A39" s="443">
        <v>4</v>
      </c>
      <c r="B39" s="584"/>
      <c r="C39" s="584"/>
      <c r="D39" s="584"/>
      <c r="E39" s="584"/>
      <c r="F39" s="584"/>
      <c r="G39" s="584"/>
    </row>
    <row r="40" spans="1:7" ht="15.75" x14ac:dyDescent="0.2">
      <c r="A40" s="582" t="s">
        <v>25</v>
      </c>
      <c r="B40" s="582"/>
      <c r="C40" s="582"/>
      <c r="D40" s="582"/>
      <c r="E40" s="582"/>
      <c r="F40" s="582"/>
      <c r="G40" s="582"/>
    </row>
    <row r="41" spans="1:7" x14ac:dyDescent="0.2">
      <c r="A41" s="443">
        <v>1</v>
      </c>
      <c r="B41" s="584"/>
      <c r="C41" s="584"/>
      <c r="D41" s="584"/>
      <c r="E41" s="584"/>
      <c r="F41" s="584"/>
      <c r="G41" s="584"/>
    </row>
    <row r="42" spans="1:7" x14ac:dyDescent="0.2">
      <c r="A42" s="443">
        <v>2</v>
      </c>
      <c r="B42" s="584"/>
      <c r="C42" s="584"/>
      <c r="D42" s="584"/>
      <c r="E42" s="584"/>
      <c r="F42" s="584"/>
      <c r="G42" s="584"/>
    </row>
    <row r="43" spans="1:7" x14ac:dyDescent="0.2">
      <c r="A43" s="437">
        <v>3</v>
      </c>
      <c r="B43" s="586"/>
      <c r="C43" s="586"/>
      <c r="D43" s="586"/>
      <c r="E43" s="586"/>
      <c r="F43" s="586"/>
      <c r="G43" s="586"/>
    </row>
  </sheetData>
  <mergeCells count="32">
    <mergeCell ref="B38:G38"/>
    <mergeCell ref="B39:G39"/>
    <mergeCell ref="B41:G41"/>
    <mergeCell ref="B42:G42"/>
    <mergeCell ref="B43:G43"/>
    <mergeCell ref="A40:G40"/>
    <mergeCell ref="A31:G31"/>
    <mergeCell ref="B26:G26"/>
    <mergeCell ref="B24:G24"/>
    <mergeCell ref="B25:G25"/>
    <mergeCell ref="B30:G30"/>
    <mergeCell ref="A27:G27"/>
    <mergeCell ref="B28:G28"/>
    <mergeCell ref="B29:G29"/>
    <mergeCell ref="B37:G37"/>
    <mergeCell ref="B32:G32"/>
    <mergeCell ref="B33:G33"/>
    <mergeCell ref="B36:G36"/>
    <mergeCell ref="A35:G35"/>
    <mergeCell ref="B34:G34"/>
    <mergeCell ref="A4:G4"/>
    <mergeCell ref="A18:G18"/>
    <mergeCell ref="A23:G23"/>
    <mergeCell ref="C12:G12"/>
    <mergeCell ref="A13:G13"/>
    <mergeCell ref="A14:G14"/>
    <mergeCell ref="B20:G20"/>
    <mergeCell ref="A17:G17"/>
    <mergeCell ref="B19:G19"/>
    <mergeCell ref="B21:G21"/>
    <mergeCell ref="B22:G22"/>
    <mergeCell ref="A16:G16"/>
  </mergeCells>
  <pageMargins left="0.7" right="0.7" top="0.75" bottom="0.75" header="0.3" footer="0.3"/>
  <pageSetup scale="78" orientation="portrait" r:id="rId1"/>
  <headerFooter>
    <oddFooter>&amp;L&amp;10Page &amp;P of &amp;N&amp;C&amp;10Tab A - Narrative&amp;RREV 09/2015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89"/>
  <sheetViews>
    <sheetView view="pageBreakPreview" zoomScaleNormal="100" zoomScaleSheetLayoutView="100" workbookViewId="0">
      <selection activeCell="A28" sqref="A28"/>
    </sheetView>
  </sheetViews>
  <sheetFormatPr defaultColWidth="9.140625" defaultRowHeight="12.75" x14ac:dyDescent="0.2"/>
  <cols>
    <col min="1" max="1" width="50.28515625" style="1" customWidth="1"/>
    <col min="2" max="2" width="10.140625" style="3" customWidth="1"/>
    <col min="3" max="6" width="13.28515625" style="1" customWidth="1"/>
    <col min="7" max="7" width="16.42578125" style="57" bestFit="1" customWidth="1"/>
    <col min="8" max="8" width="29.5703125" style="8" customWidth="1"/>
    <col min="9" max="9" width="21.140625" style="2" bestFit="1" customWidth="1"/>
    <col min="10" max="16384" width="9.140625" style="1"/>
  </cols>
  <sheetData>
    <row r="1" spans="1:9" ht="18.75" x14ac:dyDescent="0.3">
      <c r="B1" s="46"/>
      <c r="C1" s="14" t="s">
        <v>26</v>
      </c>
      <c r="E1" s="17"/>
    </row>
    <row r="2" spans="1:9" ht="18.75" x14ac:dyDescent="0.3">
      <c r="A2" s="45" t="s">
        <v>27</v>
      </c>
      <c r="C2" s="14"/>
      <c r="E2" s="17"/>
    </row>
    <row r="3" spans="1:9" ht="15.75" x14ac:dyDescent="0.25">
      <c r="A3" s="20" t="s">
        <v>28</v>
      </c>
      <c r="E3" s="16"/>
    </row>
    <row r="4" spans="1:9" ht="15" x14ac:dyDescent="0.25">
      <c r="A4" s="434" t="s">
        <v>291</v>
      </c>
      <c r="B4" s="69"/>
      <c r="C4"/>
      <c r="D4"/>
      <c r="E4"/>
      <c r="F4"/>
      <c r="G4" s="74"/>
      <c r="H4" s="70"/>
    </row>
    <row r="5" spans="1:9" ht="15" x14ac:dyDescent="0.25">
      <c r="A5" s="434" t="s">
        <v>288</v>
      </c>
      <c r="B5" s="69"/>
      <c r="C5"/>
      <c r="D5"/>
      <c r="E5"/>
      <c r="F5"/>
      <c r="G5" s="74"/>
      <c r="H5" s="70"/>
    </row>
    <row r="6" spans="1:9" ht="15.75" x14ac:dyDescent="0.25">
      <c r="A6" s="434" t="s">
        <v>292</v>
      </c>
      <c r="B6" s="456"/>
      <c r="C6"/>
      <c r="D6"/>
      <c r="E6"/>
      <c r="F6"/>
      <c r="G6" s="74"/>
      <c r="H6" s="70"/>
    </row>
    <row r="7" spans="1:9" ht="15" x14ac:dyDescent="0.25">
      <c r="A7" s="435" t="s">
        <v>12</v>
      </c>
      <c r="B7" s="572" t="s">
        <v>293</v>
      </c>
      <c r="C7"/>
      <c r="D7"/>
      <c r="E7"/>
      <c r="F7"/>
      <c r="G7" s="75" t="s">
        <v>1</v>
      </c>
      <c r="H7" s="73">
        <f ca="1">TODAY()</f>
        <v>45615</v>
      </c>
    </row>
    <row r="8" spans="1:9" ht="15" x14ac:dyDescent="0.25">
      <c r="A8" t="s">
        <v>13</v>
      </c>
      <c r="B8" s="514">
        <f>'Narrative (A)'!D10</f>
        <v>0</v>
      </c>
      <c r="C8"/>
      <c r="D8"/>
      <c r="E8"/>
      <c r="F8"/>
      <c r="G8" s="74"/>
      <c r="H8" s="70"/>
    </row>
    <row r="9" spans="1:9" ht="15.75" thickBot="1" x14ac:dyDescent="0.3">
      <c r="A9" s="71"/>
      <c r="B9" s="69"/>
      <c r="C9"/>
      <c r="D9"/>
      <c r="E9"/>
      <c r="F9"/>
      <c r="G9" s="75"/>
      <c r="H9" s="73"/>
    </row>
    <row r="10" spans="1:9" s="5" customFormat="1" ht="60" x14ac:dyDescent="0.25">
      <c r="A10" s="457" t="s">
        <v>31</v>
      </c>
      <c r="B10" s="537"/>
      <c r="C10" s="538" t="s">
        <v>32</v>
      </c>
      <c r="D10" s="539" t="s">
        <v>33</v>
      </c>
      <c r="E10" s="262" t="s">
        <v>34</v>
      </c>
      <c r="F10" s="540" t="s">
        <v>35</v>
      </c>
      <c r="G10" s="300" t="s">
        <v>36</v>
      </c>
      <c r="H10" s="541" t="s">
        <v>37</v>
      </c>
      <c r="I10" s="8"/>
    </row>
    <row r="11" spans="1:9" s="6" customFormat="1" ht="15" x14ac:dyDescent="0.25">
      <c r="A11" s="76" t="s">
        <v>38</v>
      </c>
      <c r="B11" s="458"/>
      <c r="C11" s="459" t="s">
        <v>39</v>
      </c>
      <c r="D11" s="460" t="s">
        <v>40</v>
      </c>
      <c r="E11" s="461" t="s">
        <v>41</v>
      </c>
      <c r="F11" s="542" t="s">
        <v>42</v>
      </c>
      <c r="G11" s="462" t="s">
        <v>43</v>
      </c>
      <c r="H11" s="463" t="s">
        <v>44</v>
      </c>
      <c r="I11" s="15"/>
    </row>
    <row r="12" spans="1:9" s="6" customFormat="1" ht="14.25" customHeight="1" thickBot="1" x14ac:dyDescent="0.3">
      <c r="A12" s="77"/>
      <c r="B12" s="78"/>
      <c r="C12" s="573"/>
      <c r="D12" s="251"/>
      <c r="E12" s="263"/>
      <c r="F12" s="276"/>
      <c r="G12" s="301"/>
      <c r="H12" s="284"/>
      <c r="I12" s="9"/>
    </row>
    <row r="13" spans="1:9" s="6" customFormat="1" ht="15" x14ac:dyDescent="0.25">
      <c r="A13" s="43" t="s">
        <v>45</v>
      </c>
      <c r="B13" s="79"/>
      <c r="C13" s="80"/>
      <c r="D13" s="252"/>
      <c r="E13" s="264"/>
      <c r="F13" s="277"/>
      <c r="G13" s="302"/>
      <c r="H13" s="90"/>
      <c r="I13" s="9"/>
    </row>
    <row r="14" spans="1:9" s="6" customFormat="1" ht="15" x14ac:dyDescent="0.25">
      <c r="A14" s="81" t="s">
        <v>46</v>
      </c>
      <c r="B14" s="82"/>
      <c r="C14" s="55"/>
      <c r="D14" s="253"/>
      <c r="E14" s="265"/>
      <c r="F14" s="278"/>
      <c r="G14" s="303"/>
      <c r="H14" s="285"/>
      <c r="I14" s="9"/>
    </row>
    <row r="15" spans="1:9" s="6" customFormat="1" ht="15" x14ac:dyDescent="0.25">
      <c r="A15" s="164" t="s">
        <v>47</v>
      </c>
      <c r="B15" s="361"/>
      <c r="C15" s="84">
        <v>0</v>
      </c>
      <c r="D15" s="362">
        <v>0</v>
      </c>
      <c r="E15" s="304">
        <f>C15+D15</f>
        <v>0</v>
      </c>
      <c r="F15" s="363">
        <f>'General Requirements (F)'!E14</f>
        <v>0</v>
      </c>
      <c r="G15" s="304">
        <f>SUM(E15:F15)</f>
        <v>0</v>
      </c>
      <c r="H15" s="286"/>
      <c r="I15" s="9"/>
    </row>
    <row r="16" spans="1:9" s="6" customFormat="1" ht="15" x14ac:dyDescent="0.25">
      <c r="A16" s="165" t="s">
        <v>48</v>
      </c>
      <c r="B16" s="83"/>
      <c r="C16" s="84">
        <v>0</v>
      </c>
      <c r="D16" s="84">
        <v>0</v>
      </c>
      <c r="E16" s="304">
        <f>C16+D16</f>
        <v>0</v>
      </c>
      <c r="F16" s="84">
        <v>0</v>
      </c>
      <c r="G16" s="304">
        <v>0</v>
      </c>
      <c r="H16" s="286"/>
      <c r="I16" s="9"/>
    </row>
    <row r="17" spans="1:9" s="6" customFormat="1" ht="15" x14ac:dyDescent="0.25">
      <c r="A17" s="165" t="s">
        <v>49</v>
      </c>
      <c r="B17" s="83"/>
      <c r="C17" s="84">
        <v>0</v>
      </c>
      <c r="D17" s="84">
        <v>0</v>
      </c>
      <c r="E17" s="304">
        <f>C17+D17</f>
        <v>0</v>
      </c>
      <c r="F17" s="84">
        <v>0</v>
      </c>
      <c r="G17" s="304">
        <f>SUM(E17:F17)</f>
        <v>0</v>
      </c>
      <c r="H17" s="286"/>
      <c r="I17" s="9"/>
    </row>
    <row r="18" spans="1:9" s="6" customFormat="1" ht="15" x14ac:dyDescent="0.25">
      <c r="A18" s="165" t="s">
        <v>50</v>
      </c>
      <c r="B18" s="83"/>
      <c r="C18" s="84">
        <v>0</v>
      </c>
      <c r="D18" s="84">
        <v>0</v>
      </c>
      <c r="E18" s="304">
        <f>C18+D18</f>
        <v>0</v>
      </c>
      <c r="F18" s="84">
        <f>'General Requirements (F)'!E72</f>
        <v>0</v>
      </c>
      <c r="G18" s="304">
        <f>SUM(E18:F18)</f>
        <v>0</v>
      </c>
      <c r="H18" s="286"/>
      <c r="I18" s="9"/>
    </row>
    <row r="19" spans="1:9" s="6" customFormat="1" ht="15" x14ac:dyDescent="0.25">
      <c r="A19" s="166" t="s">
        <v>51</v>
      </c>
      <c r="B19" s="85"/>
      <c r="C19" s="84">
        <v>0</v>
      </c>
      <c r="D19" s="84">
        <v>0</v>
      </c>
      <c r="E19" s="304">
        <f>C19+D19</f>
        <v>0</v>
      </c>
      <c r="F19" s="84">
        <f>'General Requirements (F)'!E80</f>
        <v>0</v>
      </c>
      <c r="G19" s="304">
        <f>SUM(E19:F19)</f>
        <v>0</v>
      </c>
      <c r="H19" s="286"/>
      <c r="I19" s="9"/>
    </row>
    <row r="20" spans="1:9" s="6" customFormat="1" ht="15.75" thickBot="1" x14ac:dyDescent="0.3">
      <c r="A20" s="318"/>
      <c r="B20" s="85"/>
      <c r="C20" s="314"/>
      <c r="D20" s="315"/>
      <c r="E20" s="316"/>
      <c r="F20" s="317"/>
      <c r="G20" s="305"/>
      <c r="H20" s="319"/>
      <c r="I20" s="9"/>
    </row>
    <row r="21" spans="1:9" s="7" customFormat="1" ht="16.5" thickTop="1" thickBot="1" x14ac:dyDescent="0.3">
      <c r="A21" s="320" t="s">
        <v>52</v>
      </c>
      <c r="B21" s="321"/>
      <c r="C21" s="351">
        <f>SUM(C15:C19)</f>
        <v>0</v>
      </c>
      <c r="D21" s="352">
        <f>SUM(D15:D19)</f>
        <v>0</v>
      </c>
      <c r="E21" s="355">
        <f>SUM(E15:E19)</f>
        <v>0</v>
      </c>
      <c r="F21" s="354">
        <f>SUM(F15:F19)</f>
        <v>0</v>
      </c>
      <c r="G21" s="355">
        <f>SUM(G15:G19)</f>
        <v>0</v>
      </c>
      <c r="H21" s="322"/>
      <c r="I21" s="11"/>
    </row>
    <row r="22" spans="1:9" s="6" customFormat="1" ht="15" x14ac:dyDescent="0.25">
      <c r="A22" s="42" t="s">
        <v>53</v>
      </c>
      <c r="B22" s="328"/>
      <c r="C22" s="359"/>
      <c r="D22" s="328"/>
      <c r="E22" s="329"/>
      <c r="F22" s="328"/>
      <c r="G22" s="329"/>
      <c r="H22" s="287"/>
      <c r="I22" s="9"/>
    </row>
    <row r="23" spans="1:9" s="6" customFormat="1" ht="15" x14ac:dyDescent="0.25">
      <c r="A23" s="568" t="s">
        <v>294</v>
      </c>
      <c r="B23" s="571"/>
      <c r="C23" s="569">
        <v>0</v>
      </c>
      <c r="D23" s="569">
        <v>0</v>
      </c>
      <c r="E23" s="570">
        <f>C23+D23</f>
        <v>0</v>
      </c>
      <c r="F23" s="570">
        <v>0</v>
      </c>
      <c r="G23" s="570">
        <f>SUM(E23:F23)</f>
        <v>0</v>
      </c>
      <c r="H23" s="327"/>
      <c r="I23" s="10"/>
    </row>
    <row r="24" spans="1:9" s="6" customFormat="1" ht="15" x14ac:dyDescent="0.25">
      <c r="A24" s="574" t="s">
        <v>295</v>
      </c>
      <c r="B24" s="571"/>
      <c r="C24" s="575"/>
      <c r="D24" s="576">
        <v>0</v>
      </c>
      <c r="E24" s="570">
        <f>C24+D24</f>
        <v>0</v>
      </c>
      <c r="F24" s="577"/>
      <c r="G24" s="570">
        <f>SUM(E24:F24)</f>
        <v>0</v>
      </c>
      <c r="H24" s="327"/>
      <c r="I24" s="10"/>
    </row>
    <row r="25" spans="1:9" ht="15.75" thickBot="1" x14ac:dyDescent="0.3">
      <c r="A25" s="587" t="s">
        <v>54</v>
      </c>
      <c r="B25" s="588"/>
      <c r="C25" s="314"/>
      <c r="D25" s="315"/>
      <c r="E25" s="330"/>
      <c r="F25" s="317"/>
      <c r="G25" s="330"/>
      <c r="H25" s="327"/>
    </row>
    <row r="26" spans="1:9" s="7" customFormat="1" ht="16.5" thickTop="1" thickBot="1" x14ac:dyDescent="0.3">
      <c r="A26" s="331" t="s">
        <v>55</v>
      </c>
      <c r="B26" s="332"/>
      <c r="C26" s="347">
        <f>SUM(C23:C25)</f>
        <v>0</v>
      </c>
      <c r="D26" s="348">
        <f>SUM(D23:D25)</f>
        <v>0</v>
      </c>
      <c r="E26" s="349">
        <f>SUM(E23:E25)</f>
        <v>0</v>
      </c>
      <c r="F26" s="350">
        <f>SUM(F23:F25)</f>
        <v>0</v>
      </c>
      <c r="G26" s="349">
        <f>SUM(G23:G25)</f>
        <v>0</v>
      </c>
      <c r="H26" s="333"/>
      <c r="I26" s="11"/>
    </row>
    <row r="27" spans="1:9" s="6" customFormat="1" ht="15" x14ac:dyDescent="0.25">
      <c r="A27" s="364" t="s">
        <v>56</v>
      </c>
      <c r="B27" s="365"/>
      <c r="C27" s="366"/>
      <c r="D27" s="367"/>
      <c r="E27" s="368"/>
      <c r="F27" s="369"/>
      <c r="G27" s="368"/>
      <c r="H27" s="370"/>
      <c r="I27" s="9"/>
    </row>
    <row r="28" spans="1:9" s="6" customFormat="1" ht="15" x14ac:dyDescent="0.25">
      <c r="A28" s="81" t="s">
        <v>300</v>
      </c>
      <c r="B28" s="88"/>
      <c r="C28" s="58"/>
      <c r="D28" s="255"/>
      <c r="E28" s="268"/>
      <c r="F28" s="279"/>
      <c r="G28" s="268"/>
      <c r="H28" s="288"/>
      <c r="I28" s="9"/>
    </row>
    <row r="29" spans="1:9" s="6" customFormat="1" ht="15" x14ac:dyDescent="0.25">
      <c r="A29" s="574"/>
      <c r="B29" s="83"/>
      <c r="C29" s="569"/>
      <c r="D29" s="569">
        <v>0</v>
      </c>
      <c r="E29" s="570">
        <f t="shared" ref="E29:E30" si="0">C29+D29</f>
        <v>0</v>
      </c>
      <c r="F29" s="570"/>
      <c r="G29" s="570">
        <f>SUM(E29:F29)</f>
        <v>0</v>
      </c>
      <c r="H29" s="288"/>
      <c r="I29" s="9"/>
    </row>
    <row r="30" spans="1:9" s="6" customFormat="1" ht="15" x14ac:dyDescent="0.25">
      <c r="A30" s="574"/>
      <c r="B30" s="83"/>
      <c r="C30" s="58"/>
      <c r="D30" s="255">
        <v>0</v>
      </c>
      <c r="E30" s="570">
        <f t="shared" si="0"/>
        <v>0</v>
      </c>
      <c r="F30" s="279"/>
      <c r="G30" s="570">
        <f>SUM(E30:F30)</f>
        <v>0</v>
      </c>
      <c r="H30" s="288"/>
      <c r="I30" s="9"/>
    </row>
    <row r="31" spans="1:9" s="6" customFormat="1" ht="15.75" thickBot="1" x14ac:dyDescent="0.3">
      <c r="A31" s="323"/>
      <c r="B31" s="324"/>
      <c r="C31" s="314"/>
      <c r="D31" s="315"/>
      <c r="E31" s="316"/>
      <c r="F31" s="317"/>
      <c r="G31" s="316"/>
      <c r="H31" s="319"/>
      <c r="I31" s="9"/>
    </row>
    <row r="32" spans="1:9" s="7" customFormat="1" ht="15" x14ac:dyDescent="0.25">
      <c r="A32" s="325" t="s">
        <v>57</v>
      </c>
      <c r="B32" s="326"/>
      <c r="C32" s="351">
        <v>0</v>
      </c>
      <c r="D32" s="352">
        <f>SUM(D28:D31)</f>
        <v>0</v>
      </c>
      <c r="E32" s="353">
        <f>C32+D32</f>
        <v>0</v>
      </c>
      <c r="F32" s="354">
        <v>0</v>
      </c>
      <c r="G32" s="353">
        <f>SUM(G28:G31)</f>
        <v>0</v>
      </c>
      <c r="H32" s="322"/>
      <c r="I32" s="11"/>
    </row>
    <row r="33" spans="1:9" s="48" customFormat="1" ht="15" x14ac:dyDescent="0.25">
      <c r="A33" s="334" t="s">
        <v>58</v>
      </c>
      <c r="B33" s="335"/>
      <c r="C33" s="356">
        <f>SUM(C21, C32, C26)</f>
        <v>0</v>
      </c>
      <c r="D33" s="357">
        <f>SUM(D21, D32, D26)</f>
        <v>0</v>
      </c>
      <c r="E33" s="358">
        <f>SUM(E21, E32, E26)</f>
        <v>0</v>
      </c>
      <c r="F33" s="358">
        <f>SUM(F21, F32, F26)</f>
        <v>0</v>
      </c>
      <c r="G33" s="358">
        <f>SUM(G21, G32, G26)</f>
        <v>0</v>
      </c>
      <c r="H33" s="336"/>
      <c r="I33" s="47"/>
    </row>
    <row r="34" spans="1:9" s="6" customFormat="1" ht="15" x14ac:dyDescent="0.25">
      <c r="A34" s="41" t="s">
        <v>59</v>
      </c>
      <c r="B34" s="64"/>
      <c r="C34" s="65"/>
      <c r="D34" s="256"/>
      <c r="E34" s="269"/>
      <c r="F34" s="280"/>
      <c r="G34" s="306"/>
      <c r="H34" s="291"/>
      <c r="I34" s="9"/>
    </row>
    <row r="35" spans="1:9" ht="15" x14ac:dyDescent="0.25">
      <c r="A35" s="63" t="s">
        <v>60</v>
      </c>
      <c r="B35" s="444">
        <v>1.3100000000000001E-2</v>
      </c>
      <c r="C35" s="66"/>
      <c r="D35" s="68"/>
      <c r="E35" s="271"/>
      <c r="F35" s="281"/>
      <c r="G35" s="307">
        <v>0</v>
      </c>
      <c r="H35" s="293"/>
      <c r="I35" s="1"/>
    </row>
    <row r="36" spans="1:9" ht="15.75" thickBot="1" x14ac:dyDescent="0.3">
      <c r="A36" s="374"/>
      <c r="B36" s="338"/>
      <c r="C36" s="375"/>
      <c r="D36" s="375"/>
      <c r="E36" s="376"/>
      <c r="F36" s="377"/>
      <c r="G36" s="340"/>
      <c r="H36" s="294"/>
      <c r="I36" s="1"/>
    </row>
    <row r="37" spans="1:9" ht="15" x14ac:dyDescent="0.25">
      <c r="A37" s="325" t="s">
        <v>61</v>
      </c>
      <c r="B37" s="378"/>
      <c r="C37" s="379"/>
      <c r="D37" s="379"/>
      <c r="E37" s="380"/>
      <c r="F37" s="381"/>
      <c r="G37" s="353">
        <f>SUM(G35:G35)</f>
        <v>0</v>
      </c>
      <c r="H37" s="343"/>
      <c r="I37" s="1"/>
    </row>
    <row r="38" spans="1:9" s="6" customFormat="1" ht="15" x14ac:dyDescent="0.25">
      <c r="A38" s="41" t="s">
        <v>62</v>
      </c>
      <c r="B38" s="64"/>
      <c r="C38" s="65"/>
      <c r="D38" s="256"/>
      <c r="E38" s="269"/>
      <c r="F38" s="280"/>
      <c r="G38" s="306"/>
      <c r="H38" s="291"/>
      <c r="I38" s="9"/>
    </row>
    <row r="39" spans="1:9" ht="15" x14ac:dyDescent="0.25">
      <c r="A39" s="360" t="s">
        <v>63</v>
      </c>
      <c r="B39" s="91">
        <v>0.04</v>
      </c>
      <c r="C39" s="310"/>
      <c r="D39" s="311"/>
      <c r="E39" s="312"/>
      <c r="F39" s="313"/>
      <c r="G39" s="312">
        <v>0</v>
      </c>
      <c r="H39" s="295"/>
      <c r="I39" s="1"/>
    </row>
    <row r="40" spans="1:9" ht="15" x14ac:dyDescent="0.25">
      <c r="A40" s="337"/>
      <c r="B40" s="338"/>
      <c r="C40" s="67"/>
      <c r="D40" s="67"/>
      <c r="E40" s="339"/>
      <c r="F40" s="74"/>
      <c r="G40" s="312"/>
      <c r="H40" s="294"/>
      <c r="I40" s="1"/>
    </row>
    <row r="41" spans="1:9" ht="15" x14ac:dyDescent="0.25">
      <c r="A41" s="344" t="s">
        <v>64</v>
      </c>
      <c r="B41" s="341"/>
      <c r="C41" s="345"/>
      <c r="D41" s="345"/>
      <c r="E41" s="346"/>
      <c r="F41" s="342"/>
      <c r="G41" s="353">
        <f>SUM(G39:G40)</f>
        <v>0</v>
      </c>
      <c r="H41" s="343"/>
      <c r="I41" s="1"/>
    </row>
    <row r="42" spans="1:9" ht="15.75" thickBot="1" x14ac:dyDescent="0.3">
      <c r="A42" s="87" t="s">
        <v>65</v>
      </c>
      <c r="B42" s="371"/>
      <c r="C42" s="49"/>
      <c r="D42" s="49"/>
      <c r="E42" s="270"/>
      <c r="F42" s="258"/>
      <c r="G42" s="373">
        <f>G33+G37+G41</f>
        <v>0</v>
      </c>
      <c r="H42" s="292"/>
      <c r="I42" s="1"/>
    </row>
    <row r="43" spans="1:9" s="6" customFormat="1" ht="15" hidden="1" x14ac:dyDescent="0.25">
      <c r="A43" s="44" t="s">
        <v>66</v>
      </c>
      <c r="B43" s="92"/>
      <c r="C43" s="93"/>
      <c r="D43" s="257"/>
      <c r="E43" s="272"/>
      <c r="F43" s="282"/>
      <c r="G43" s="308"/>
      <c r="H43" s="296"/>
      <c r="I43" s="9"/>
    </row>
    <row r="44" spans="1:9" ht="15" hidden="1" x14ac:dyDescent="0.25">
      <c r="A44" s="517" t="s">
        <v>67</v>
      </c>
      <c r="B44" s="83"/>
      <c r="C44" s="56"/>
      <c r="D44" s="254"/>
      <c r="E44" s="266"/>
      <c r="F44" s="283"/>
      <c r="G44" s="304">
        <f>E44+F44</f>
        <v>0</v>
      </c>
      <c r="H44" s="289"/>
    </row>
    <row r="45" spans="1:9" ht="15" hidden="1" x14ac:dyDescent="0.25">
      <c r="A45" s="517" t="s">
        <v>48</v>
      </c>
      <c r="B45" s="83"/>
      <c r="C45" s="56"/>
      <c r="D45" s="254"/>
      <c r="E45" s="266"/>
      <c r="F45" s="283"/>
      <c r="G45" s="304">
        <f>E45+F45</f>
        <v>0</v>
      </c>
      <c r="H45" s="289"/>
    </row>
    <row r="46" spans="1:9" ht="15" hidden="1" x14ac:dyDescent="0.25">
      <c r="A46" s="517" t="s">
        <v>68</v>
      </c>
      <c r="B46" s="83"/>
      <c r="C46" s="56"/>
      <c r="D46" s="254"/>
      <c r="E46" s="266"/>
      <c r="F46" s="283"/>
      <c r="G46" s="304">
        <f>E46+F46</f>
        <v>0</v>
      </c>
      <c r="H46" s="289"/>
    </row>
    <row r="47" spans="1:9" ht="15" hidden="1" x14ac:dyDescent="0.25">
      <c r="A47" s="249" t="s">
        <v>69</v>
      </c>
      <c r="B47" s="85"/>
      <c r="C47" s="86"/>
      <c r="D47" s="94"/>
      <c r="E47" s="267"/>
      <c r="F47" s="259"/>
      <c r="G47" s="305">
        <f>E47+F47</f>
        <v>0</v>
      </c>
      <c r="H47" s="289"/>
    </row>
    <row r="48" spans="1:9" ht="15.75" hidden="1" thickBot="1" x14ac:dyDescent="0.3">
      <c r="A48" s="249" t="s">
        <v>70</v>
      </c>
      <c r="B48" s="85"/>
      <c r="C48" s="94"/>
      <c r="D48" s="94"/>
      <c r="E48" s="267"/>
      <c r="F48" s="259"/>
      <c r="G48" s="305">
        <f>E48+F48</f>
        <v>0</v>
      </c>
      <c r="H48" s="327"/>
    </row>
    <row r="49" spans="1:9" ht="16.5" hidden="1" thickTop="1" thickBot="1" x14ac:dyDescent="0.3">
      <c r="A49" s="395" t="s">
        <v>71</v>
      </c>
      <c r="B49" s="384"/>
      <c r="C49" s="385"/>
      <c r="D49" s="385"/>
      <c r="E49" s="386"/>
      <c r="F49" s="387"/>
      <c r="G49" s="353">
        <f>SUM(G44:G48)</f>
        <v>0</v>
      </c>
      <c r="H49" s="388"/>
    </row>
    <row r="50" spans="1:9" ht="15" hidden="1" x14ac:dyDescent="0.25">
      <c r="A50" s="192" t="s">
        <v>72</v>
      </c>
      <c r="B50" s="78"/>
      <c r="C50" s="98"/>
      <c r="D50" s="98"/>
      <c r="E50" s="274"/>
      <c r="F50" s="75"/>
      <c r="G50" s="268">
        <v>0</v>
      </c>
      <c r="H50" s="290"/>
    </row>
    <row r="51" spans="1:9" ht="15" hidden="1" x14ac:dyDescent="0.25">
      <c r="A51" s="89" t="s">
        <v>73</v>
      </c>
      <c r="B51" s="85"/>
      <c r="C51" s="94"/>
      <c r="D51" s="94"/>
      <c r="E51" s="267"/>
      <c r="F51" s="259"/>
      <c r="G51" s="305">
        <v>0</v>
      </c>
      <c r="H51" s="382"/>
    </row>
    <row r="52" spans="1:9" ht="15.75" hidden="1" thickBot="1" x14ac:dyDescent="0.3">
      <c r="A52" s="95" t="s">
        <v>74</v>
      </c>
      <c r="B52" s="96"/>
      <c r="C52" s="97"/>
      <c r="D52" s="97"/>
      <c r="E52" s="273"/>
      <c r="F52" s="260"/>
      <c r="G52" s="309">
        <v>0</v>
      </c>
      <c r="H52" s="297"/>
    </row>
    <row r="53" spans="1:9" ht="16.5" hidden="1" thickTop="1" thickBot="1" x14ac:dyDescent="0.3">
      <c r="A53" s="383" t="s">
        <v>75</v>
      </c>
      <c r="B53" s="384"/>
      <c r="C53" s="385"/>
      <c r="D53" s="385"/>
      <c r="E53" s="386"/>
      <c r="F53" s="387"/>
      <c r="G53" s="372">
        <f>SUM(G50:G52)</f>
        <v>0</v>
      </c>
      <c r="H53" s="388"/>
    </row>
    <row r="54" spans="1:9" ht="15" hidden="1" x14ac:dyDescent="0.25">
      <c r="A54" s="389" t="s">
        <v>76</v>
      </c>
      <c r="B54" s="390"/>
      <c r="C54" s="391"/>
      <c r="D54" s="391"/>
      <c r="E54" s="392"/>
      <c r="F54" s="393"/>
      <c r="G54" s="373">
        <f>G49+G53</f>
        <v>0</v>
      </c>
      <c r="H54" s="394"/>
      <c r="I54" s="1"/>
    </row>
    <row r="55" spans="1:9" ht="15" hidden="1" x14ac:dyDescent="0.25">
      <c r="A55" s="344" t="s">
        <v>77</v>
      </c>
      <c r="B55" s="78">
        <v>0.09</v>
      </c>
      <c r="C55" s="98"/>
      <c r="D55" s="98"/>
      <c r="E55" s="274"/>
      <c r="F55" s="75"/>
      <c r="G55" s="268">
        <f>G49*B55</f>
        <v>0</v>
      </c>
      <c r="H55" s="290"/>
      <c r="I55" s="1"/>
    </row>
    <row r="56" spans="1:9" customFormat="1" ht="15" hidden="1" x14ac:dyDescent="0.25">
      <c r="A56" s="87" t="s">
        <v>78</v>
      </c>
      <c r="B56" s="445"/>
      <c r="C56" s="447">
        <f>SUM(C44:C55)</f>
        <v>0</v>
      </c>
      <c r="D56" s="447">
        <f>SUM(D44:D55)</f>
        <v>0</v>
      </c>
      <c r="E56" s="448">
        <f>SUM(E44:E55)</f>
        <v>0</v>
      </c>
      <c r="F56" s="446">
        <f>SUM(F44:F55)</f>
        <v>0</v>
      </c>
      <c r="G56" s="305">
        <f>G54+G55</f>
        <v>0</v>
      </c>
      <c r="H56" s="298"/>
      <c r="I56" s="50"/>
    </row>
    <row r="57" spans="1:9" s="45" customFormat="1" ht="19.5" thickBot="1" x14ac:dyDescent="0.35">
      <c r="A57" s="51" t="s">
        <v>79</v>
      </c>
      <c r="B57" s="52"/>
      <c r="C57" s="53"/>
      <c r="D57" s="53"/>
      <c r="E57" s="275"/>
      <c r="F57" s="261"/>
      <c r="G57" s="396">
        <f>G42+G56</f>
        <v>0</v>
      </c>
      <c r="H57" s="299"/>
    </row>
    <row r="59" spans="1:9" x14ac:dyDescent="0.2">
      <c r="A59" s="40" t="s">
        <v>80</v>
      </c>
      <c r="B59" s="464">
        <v>0</v>
      </c>
      <c r="C59" s="1" t="s">
        <v>81</v>
      </c>
      <c r="D59" s="412"/>
    </row>
    <row r="61" spans="1:9" x14ac:dyDescent="0.2">
      <c r="A61" s="40" t="s">
        <v>82</v>
      </c>
      <c r="B61" s="464"/>
      <c r="C61" s="1" t="s">
        <v>83</v>
      </c>
    </row>
    <row r="62" spans="1:9" x14ac:dyDescent="0.2">
      <c r="B62" s="464"/>
      <c r="C62" s="1" t="s">
        <v>84</v>
      </c>
    </row>
    <row r="63" spans="1:9" x14ac:dyDescent="0.2">
      <c r="B63" s="464"/>
      <c r="C63" s="1" t="s">
        <v>85</v>
      </c>
    </row>
    <row r="73" spans="1:12" ht="15.75" x14ac:dyDescent="0.25">
      <c r="A73" s="20" t="s">
        <v>86</v>
      </c>
    </row>
    <row r="74" spans="1:12" ht="13.5" thickBot="1" x14ac:dyDescent="0.25">
      <c r="A74" s="13" t="s">
        <v>87</v>
      </c>
    </row>
    <row r="75" spans="1:12" x14ac:dyDescent="0.2">
      <c r="A75" s="27"/>
      <c r="B75" s="28"/>
      <c r="C75" s="29" t="s">
        <v>88</v>
      </c>
      <c r="D75" s="29" t="s">
        <v>89</v>
      </c>
      <c r="E75" s="29" t="s">
        <v>90</v>
      </c>
      <c r="F75" s="29" t="s">
        <v>91</v>
      </c>
      <c r="G75" s="59" t="s">
        <v>92</v>
      </c>
      <c r="H75" s="30"/>
      <c r="I75" s="1"/>
    </row>
    <row r="76" spans="1:12" x14ac:dyDescent="0.2">
      <c r="A76" s="31" t="s">
        <v>93</v>
      </c>
      <c r="B76" s="24"/>
      <c r="C76" s="23"/>
      <c r="D76" s="23"/>
      <c r="E76" s="23"/>
      <c r="F76" s="23"/>
      <c r="G76" s="60"/>
      <c r="H76" s="32"/>
      <c r="I76" s="1"/>
    </row>
    <row r="77" spans="1:12" x14ac:dyDescent="0.2">
      <c r="A77" s="31"/>
      <c r="B77" s="25">
        <v>0</v>
      </c>
      <c r="C77" s="26">
        <v>0</v>
      </c>
      <c r="D77" s="26">
        <v>0</v>
      </c>
      <c r="E77" s="26">
        <v>0</v>
      </c>
      <c r="F77" s="26">
        <v>0</v>
      </c>
      <c r="G77" s="61">
        <v>0</v>
      </c>
      <c r="H77" s="33"/>
      <c r="I77" s="18"/>
      <c r="J77" s="18"/>
      <c r="K77" s="18"/>
      <c r="L77" s="18"/>
    </row>
    <row r="78" spans="1:12" x14ac:dyDescent="0.2">
      <c r="A78" s="34"/>
      <c r="B78" s="25">
        <v>0</v>
      </c>
      <c r="C78" s="26">
        <v>0</v>
      </c>
      <c r="D78" s="26">
        <v>0</v>
      </c>
      <c r="E78" s="26">
        <v>0</v>
      </c>
      <c r="F78" s="26">
        <v>0</v>
      </c>
      <c r="G78" s="61">
        <v>0</v>
      </c>
      <c r="H78" s="33"/>
      <c r="I78" s="18"/>
      <c r="J78" s="18"/>
      <c r="K78" s="18"/>
      <c r="L78" s="18"/>
    </row>
    <row r="79" spans="1:12" x14ac:dyDescent="0.2">
      <c r="A79" s="35"/>
      <c r="B79" s="24"/>
      <c r="C79" s="26">
        <v>0</v>
      </c>
      <c r="D79" s="26">
        <v>0</v>
      </c>
      <c r="E79" s="26">
        <v>0</v>
      </c>
      <c r="F79" s="26">
        <v>0</v>
      </c>
      <c r="G79" s="61">
        <v>0</v>
      </c>
      <c r="H79" s="33"/>
      <c r="I79" s="18"/>
      <c r="J79" s="18"/>
      <c r="K79" s="18"/>
      <c r="L79" s="18"/>
    </row>
    <row r="80" spans="1:12" x14ac:dyDescent="0.2">
      <c r="A80" s="35"/>
      <c r="B80" s="24"/>
      <c r="C80" s="26">
        <v>0</v>
      </c>
      <c r="D80" s="26">
        <v>0</v>
      </c>
      <c r="E80" s="26">
        <v>0</v>
      </c>
      <c r="F80" s="26">
        <v>0</v>
      </c>
      <c r="G80" s="61"/>
      <c r="H80" s="33"/>
      <c r="I80" s="18"/>
      <c r="J80" s="18"/>
      <c r="K80" s="18"/>
      <c r="L80" s="18"/>
    </row>
    <row r="81" spans="1:12" x14ac:dyDescent="0.2">
      <c r="A81" s="35"/>
      <c r="B81" s="24"/>
      <c r="C81" s="26">
        <v>0</v>
      </c>
      <c r="D81" s="26">
        <v>0</v>
      </c>
      <c r="E81" s="26">
        <v>0</v>
      </c>
      <c r="F81" s="26">
        <v>0</v>
      </c>
      <c r="G81" s="61"/>
      <c r="H81" s="33"/>
      <c r="I81" s="18"/>
      <c r="J81" s="18"/>
      <c r="K81" s="18"/>
      <c r="L81" s="18"/>
    </row>
    <row r="82" spans="1:12" ht="13.5" thickBot="1" x14ac:dyDescent="0.25">
      <c r="A82" s="36" t="s">
        <v>94</v>
      </c>
      <c r="B82" s="37">
        <f t="shared" ref="B82:G82" si="1">SUM(B77:B81)</f>
        <v>0</v>
      </c>
      <c r="C82" s="38">
        <f t="shared" si="1"/>
        <v>0</v>
      </c>
      <c r="D82" s="38">
        <f t="shared" si="1"/>
        <v>0</v>
      </c>
      <c r="E82" s="38">
        <f t="shared" si="1"/>
        <v>0</v>
      </c>
      <c r="F82" s="38">
        <f t="shared" si="1"/>
        <v>0</v>
      </c>
      <c r="G82" s="62">
        <f t="shared" si="1"/>
        <v>0</v>
      </c>
      <c r="H82" s="39"/>
      <c r="I82" s="19"/>
      <c r="J82" s="19"/>
      <c r="K82" s="19"/>
      <c r="L82" s="19"/>
    </row>
    <row r="85" spans="1:12" x14ac:dyDescent="0.2">
      <c r="B85" s="1"/>
    </row>
    <row r="86" spans="1:12" x14ac:dyDescent="0.2">
      <c r="B86" s="1"/>
    </row>
    <row r="87" spans="1:12" x14ac:dyDescent="0.2">
      <c r="B87" s="1"/>
    </row>
    <row r="88" spans="1:12" x14ac:dyDescent="0.2">
      <c r="B88" s="1"/>
    </row>
    <row r="89" spans="1:12" x14ac:dyDescent="0.2">
      <c r="B89" s="1"/>
    </row>
  </sheetData>
  <sheetProtection selectLockedCells="1"/>
  <mergeCells count="1">
    <mergeCell ref="A25:B25"/>
  </mergeCells>
  <hyperlinks>
    <hyperlink ref="A16" location="'G-Gen Cond.'!E152" display="General Conditions - Labor" xr:uid="{00000000-0004-0000-0100-000000000000}"/>
    <hyperlink ref="A17" location="'G-Gen Cond.'!I152" display="General Conditions - Material" xr:uid="{00000000-0004-0000-0100-000001000000}"/>
    <hyperlink ref="A18" location="'G-Gen Cond.'!M152" display="      General Conditions - Equipment" xr:uid="{00000000-0004-0000-0100-000002000000}"/>
    <hyperlink ref="A19" location="'G-Gen Cond.'!Q152" display="      General Conditions - Subcontractor" xr:uid="{00000000-0004-0000-0100-000003000000}"/>
    <hyperlink ref="A15" location="'F-Staff'!A1" display="Supervision " xr:uid="{00000000-0004-0000-0100-000004000000}"/>
  </hyperlinks>
  <pageMargins left="0.7" right="0.7" top="0.75" bottom="0.75" header="0.3" footer="0.3"/>
  <pageSetup scale="56" orientation="portrait" r:id="rId1"/>
  <headerFooter>
    <oddFooter>&amp;L&amp;10Page &amp;P of &amp;N&amp;C&amp;10Tab A - Narrative&amp;RREV 09/2015</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AD80"/>
  <sheetViews>
    <sheetView topLeftCell="A18" zoomScale="70" zoomScaleNormal="70" workbookViewId="0">
      <selection activeCell="U42" sqref="U42"/>
    </sheetView>
  </sheetViews>
  <sheetFormatPr defaultColWidth="9.140625" defaultRowHeight="15" x14ac:dyDescent="0.25"/>
  <cols>
    <col min="1" max="1" width="66.28515625" customWidth="1"/>
    <col min="2" max="5" width="14" customWidth="1"/>
    <col min="6" max="6" width="44.28515625" customWidth="1"/>
    <col min="7" max="7" width="34.85546875" customWidth="1"/>
    <col min="8" max="8" width="14.28515625" hidden="1" customWidth="1"/>
    <col min="9" max="9" width="14.42578125" hidden="1" customWidth="1"/>
    <col min="10" max="10" width="8.85546875" customWidth="1"/>
  </cols>
  <sheetData>
    <row r="1" spans="1:10" ht="18.75" x14ac:dyDescent="0.3">
      <c r="A1" s="45" t="s">
        <v>95</v>
      </c>
      <c r="B1" s="1"/>
      <c r="C1" s="1"/>
      <c r="D1" s="1"/>
      <c r="E1" s="1"/>
      <c r="F1" s="1"/>
      <c r="G1" s="1"/>
      <c r="H1" s="8"/>
    </row>
    <row r="2" spans="1:10" ht="15.75" x14ac:dyDescent="0.25">
      <c r="A2" s="20" t="s">
        <v>28</v>
      </c>
      <c r="B2" s="1"/>
      <c r="C2" s="1"/>
      <c r="D2" s="1"/>
      <c r="E2" s="1"/>
      <c r="F2" s="1"/>
      <c r="G2" s="1"/>
      <c r="H2" s="8"/>
    </row>
    <row r="3" spans="1:10" x14ac:dyDescent="0.25">
      <c r="A3" s="434"/>
      <c r="B3" s="1"/>
      <c r="C3" s="1"/>
      <c r="D3" s="1"/>
      <c r="E3" s="1"/>
      <c r="F3" s="1"/>
      <c r="G3" s="1"/>
      <c r="H3" s="8"/>
    </row>
    <row r="4" spans="1:10" x14ac:dyDescent="0.25">
      <c r="A4" s="434"/>
      <c r="B4" s="1"/>
      <c r="C4" s="1"/>
      <c r="D4" s="1"/>
      <c r="E4" s="1"/>
      <c r="F4" s="1"/>
      <c r="G4" s="1"/>
      <c r="H4" s="8"/>
    </row>
    <row r="5" spans="1:10" x14ac:dyDescent="0.25">
      <c r="A5" s="434" t="s">
        <v>30</v>
      </c>
      <c r="B5" s="1"/>
      <c r="C5" s="1"/>
      <c r="D5" s="1"/>
      <c r="E5" s="1"/>
      <c r="F5" s="1"/>
      <c r="G5" s="72" t="s">
        <v>1</v>
      </c>
      <c r="H5" s="73"/>
    </row>
    <row r="6" spans="1:10" s="1" customFormat="1" x14ac:dyDescent="0.25">
      <c r="A6" s="435" t="s">
        <v>12</v>
      </c>
      <c r="B6" s="69"/>
      <c r="H6" s="8"/>
      <c r="I6" s="2"/>
    </row>
    <row r="7" spans="1:10" s="1" customFormat="1" x14ac:dyDescent="0.25">
      <c r="A7" t="s">
        <v>13</v>
      </c>
      <c r="B7" s="421"/>
      <c r="C7"/>
      <c r="D7"/>
      <c r="E7"/>
      <c r="F7"/>
      <c r="G7" s="74"/>
      <c r="H7" s="70"/>
      <c r="I7" s="2"/>
    </row>
    <row r="8" spans="1:10" ht="15.75" thickBot="1" x14ac:dyDescent="0.3">
      <c r="B8" s="1"/>
      <c r="C8" s="1"/>
      <c r="D8" s="1"/>
      <c r="E8" s="1"/>
      <c r="F8" s="1"/>
      <c r="G8" s="72"/>
      <c r="H8" s="73"/>
    </row>
    <row r="9" spans="1:10" ht="15.75" thickBot="1" x14ac:dyDescent="0.3">
      <c r="A9" s="169" t="s">
        <v>96</v>
      </c>
      <c r="B9" s="170" t="s">
        <v>97</v>
      </c>
      <c r="C9" s="171" t="s">
        <v>98</v>
      </c>
      <c r="D9" s="171" t="s">
        <v>99</v>
      </c>
      <c r="E9" s="172" t="s">
        <v>100</v>
      </c>
      <c r="F9" s="173" t="s">
        <v>37</v>
      </c>
      <c r="G9" s="122"/>
      <c r="H9" s="108" t="s">
        <v>98</v>
      </c>
      <c r="I9" s="109" t="s">
        <v>101</v>
      </c>
      <c r="J9" s="123"/>
    </row>
    <row r="10" spans="1:10" x14ac:dyDescent="0.25">
      <c r="A10" s="124"/>
      <c r="B10" s="174"/>
      <c r="C10" s="175"/>
      <c r="D10" s="176"/>
      <c r="E10" s="177">
        <f>B10*D10</f>
        <v>0</v>
      </c>
      <c r="F10" s="178"/>
      <c r="G10" s="125"/>
      <c r="H10" s="126"/>
      <c r="I10" s="127"/>
    </row>
    <row r="11" spans="1:10" x14ac:dyDescent="0.25">
      <c r="A11" s="179"/>
      <c r="B11" s="180"/>
      <c r="C11" s="181"/>
      <c r="D11" s="182"/>
      <c r="E11" s="183">
        <f>B11*D11</f>
        <v>0</v>
      </c>
      <c r="F11" s="184"/>
      <c r="G11" s="110"/>
      <c r="H11" s="111"/>
      <c r="I11" s="119"/>
    </row>
    <row r="12" spans="1:10" x14ac:dyDescent="0.25">
      <c r="A12" s="250"/>
      <c r="B12" s="185"/>
      <c r="C12" s="181"/>
      <c r="D12" s="182"/>
      <c r="E12" s="183">
        <f>B12*D12</f>
        <v>0</v>
      </c>
      <c r="F12" s="184"/>
      <c r="G12" s="110"/>
      <c r="H12" s="111"/>
      <c r="I12" s="119"/>
    </row>
    <row r="13" spans="1:10" ht="15.75" thickBot="1" x14ac:dyDescent="0.3">
      <c r="A13" s="129"/>
      <c r="B13" s="186"/>
      <c r="C13" s="187"/>
      <c r="D13" s="188"/>
      <c r="E13" s="189"/>
      <c r="F13" s="190"/>
      <c r="G13" s="130"/>
      <c r="H13" s="131"/>
      <c r="I13" s="132"/>
    </row>
    <row r="14" spans="1:10" ht="15.75" thickBot="1" x14ac:dyDescent="0.3">
      <c r="A14" s="167"/>
      <c r="B14" s="168"/>
      <c r="C14" s="168"/>
      <c r="D14" s="168"/>
      <c r="E14" s="163">
        <f>SUM(E10:E13)</f>
        <v>0</v>
      </c>
      <c r="F14" s="397" t="s">
        <v>102</v>
      </c>
    </row>
    <row r="15" spans="1:10" ht="15.75" thickBot="1" x14ac:dyDescent="0.3"/>
    <row r="16" spans="1:10" ht="15.75" thickBot="1" x14ac:dyDescent="0.3">
      <c r="A16" s="169" t="s">
        <v>103</v>
      </c>
      <c r="B16" s="170" t="s">
        <v>97</v>
      </c>
      <c r="C16" s="171" t="s">
        <v>98</v>
      </c>
      <c r="D16" s="171" t="s">
        <v>99</v>
      </c>
      <c r="E16" s="172" t="s">
        <v>100</v>
      </c>
      <c r="F16" s="173" t="s">
        <v>37</v>
      </c>
      <c r="G16" s="122"/>
      <c r="H16" s="108" t="s">
        <v>98</v>
      </c>
      <c r="I16" s="109" t="s">
        <v>101</v>
      </c>
      <c r="J16" s="123"/>
    </row>
    <row r="17" spans="1:9" x14ac:dyDescent="0.25">
      <c r="A17" s="179" t="s">
        <v>104</v>
      </c>
      <c r="B17" s="180"/>
      <c r="C17" s="181" t="s">
        <v>105</v>
      </c>
      <c r="D17" s="182"/>
      <c r="E17" s="183">
        <f>B17*D17</f>
        <v>0</v>
      </c>
      <c r="F17" s="184"/>
      <c r="G17" s="110"/>
      <c r="H17" s="111"/>
      <c r="I17" s="119"/>
    </row>
    <row r="18" spans="1:9" x14ac:dyDescent="0.25">
      <c r="A18" s="179" t="s">
        <v>106</v>
      </c>
      <c r="B18" s="180">
        <v>75</v>
      </c>
      <c r="C18" s="181" t="s">
        <v>105</v>
      </c>
      <c r="D18" s="182"/>
      <c r="E18" s="183">
        <f t="shared" ref="E18:E33" si="0">B18*D18</f>
        <v>0</v>
      </c>
      <c r="F18" s="184"/>
      <c r="G18" s="110"/>
      <c r="H18" s="111"/>
      <c r="I18" s="119"/>
    </row>
    <row r="19" spans="1:9" x14ac:dyDescent="0.25">
      <c r="A19" s="179" t="s">
        <v>107</v>
      </c>
      <c r="B19" s="180">
        <v>115</v>
      </c>
      <c r="C19" s="181" t="s">
        <v>108</v>
      </c>
      <c r="D19" s="182"/>
      <c r="E19" s="183">
        <f t="shared" si="0"/>
        <v>0</v>
      </c>
      <c r="F19" s="184"/>
      <c r="G19" s="110"/>
      <c r="H19" s="128"/>
      <c r="I19" s="119"/>
    </row>
    <row r="20" spans="1:9" x14ac:dyDescent="0.25">
      <c r="A20" s="179" t="s">
        <v>109</v>
      </c>
      <c r="B20" s="180">
        <v>155</v>
      </c>
      <c r="C20" s="181" t="s">
        <v>108</v>
      </c>
      <c r="D20" s="182"/>
      <c r="E20" s="183">
        <f t="shared" si="0"/>
        <v>0</v>
      </c>
      <c r="F20" s="184"/>
      <c r="G20" s="110"/>
      <c r="H20" s="128"/>
      <c r="I20" s="119"/>
    </row>
    <row r="21" spans="1:9" x14ac:dyDescent="0.25">
      <c r="A21" s="179" t="s">
        <v>110</v>
      </c>
      <c r="B21" s="180">
        <v>165</v>
      </c>
      <c r="C21" s="181" t="s">
        <v>108</v>
      </c>
      <c r="D21" s="182"/>
      <c r="E21" s="183">
        <f t="shared" si="0"/>
        <v>0</v>
      </c>
      <c r="F21" s="184"/>
      <c r="G21" s="110"/>
      <c r="H21" s="128"/>
      <c r="I21" s="119"/>
    </row>
    <row r="22" spans="1:9" x14ac:dyDescent="0.25">
      <c r="A22" s="179" t="s">
        <v>111</v>
      </c>
      <c r="B22" s="180">
        <v>105</v>
      </c>
      <c r="C22" s="181" t="s">
        <v>108</v>
      </c>
      <c r="D22" s="182"/>
      <c r="E22" s="183">
        <f t="shared" si="0"/>
        <v>0</v>
      </c>
      <c r="F22" s="184"/>
      <c r="G22" s="110"/>
      <c r="H22" s="128"/>
      <c r="I22" s="119"/>
    </row>
    <row r="23" spans="1:9" ht="28.5" customHeight="1" x14ac:dyDescent="0.25">
      <c r="A23" s="118" t="s">
        <v>112</v>
      </c>
      <c r="B23" s="180">
        <v>17.77</v>
      </c>
      <c r="C23" s="181" t="s">
        <v>108</v>
      </c>
      <c r="D23" s="182"/>
      <c r="E23" s="183">
        <f t="shared" si="0"/>
        <v>0</v>
      </c>
      <c r="F23" s="184"/>
      <c r="G23" s="110"/>
      <c r="H23" s="111"/>
      <c r="I23" s="119"/>
    </row>
    <row r="24" spans="1:9" x14ac:dyDescent="0.25">
      <c r="A24" s="118" t="s">
        <v>113</v>
      </c>
      <c r="B24" s="180">
        <v>13.16</v>
      </c>
      <c r="C24" s="181" t="s">
        <v>108</v>
      </c>
      <c r="D24" s="182"/>
      <c r="E24" s="183">
        <f t="shared" si="0"/>
        <v>0</v>
      </c>
      <c r="F24" s="184"/>
      <c r="G24" s="110"/>
      <c r="H24" s="111"/>
      <c r="I24" s="119"/>
    </row>
    <row r="25" spans="1:9" x14ac:dyDescent="0.25">
      <c r="A25" s="118" t="s">
        <v>114</v>
      </c>
      <c r="B25" s="180">
        <v>22.64</v>
      </c>
      <c r="C25" s="181" t="s">
        <v>108</v>
      </c>
      <c r="D25" s="182"/>
      <c r="E25" s="183">
        <f t="shared" si="0"/>
        <v>0</v>
      </c>
      <c r="F25" s="184"/>
      <c r="G25" s="110"/>
      <c r="H25" s="111"/>
      <c r="I25" s="119"/>
    </row>
    <row r="26" spans="1:9" x14ac:dyDescent="0.25">
      <c r="A26" s="118" t="s">
        <v>115</v>
      </c>
      <c r="B26" s="180">
        <v>18.53</v>
      </c>
      <c r="C26" s="181" t="s">
        <v>108</v>
      </c>
      <c r="D26" s="182"/>
      <c r="E26" s="183">
        <f t="shared" si="0"/>
        <v>0</v>
      </c>
      <c r="F26" s="184"/>
      <c r="G26" s="110"/>
      <c r="H26" s="111"/>
      <c r="I26" s="119"/>
    </row>
    <row r="27" spans="1:9" x14ac:dyDescent="0.25">
      <c r="A27" s="118" t="s">
        <v>116</v>
      </c>
      <c r="B27" s="180">
        <f>44.44+23.88</f>
        <v>68.319999999999993</v>
      </c>
      <c r="C27" s="181" t="s">
        <v>108</v>
      </c>
      <c r="D27" s="182"/>
      <c r="E27" s="183">
        <f t="shared" si="0"/>
        <v>0</v>
      </c>
      <c r="F27" s="513"/>
      <c r="G27" s="110"/>
      <c r="H27" s="111"/>
      <c r="I27" s="119"/>
    </row>
    <row r="28" spans="1:9" x14ac:dyDescent="0.25">
      <c r="A28" s="118" t="s">
        <v>117</v>
      </c>
      <c r="B28" s="180">
        <v>17.77</v>
      </c>
      <c r="C28" s="181" t="s">
        <v>108</v>
      </c>
      <c r="D28" s="182"/>
      <c r="E28" s="183">
        <f t="shared" si="0"/>
        <v>0</v>
      </c>
      <c r="F28" s="184"/>
      <c r="G28" s="110"/>
      <c r="H28" s="111"/>
      <c r="I28" s="119"/>
    </row>
    <row r="29" spans="1:9" x14ac:dyDescent="0.25">
      <c r="A29" s="118" t="s">
        <v>118</v>
      </c>
      <c r="B29" s="180">
        <v>17.77</v>
      </c>
      <c r="C29" s="181" t="s">
        <v>108</v>
      </c>
      <c r="D29" s="182"/>
      <c r="E29" s="183">
        <f t="shared" si="0"/>
        <v>0</v>
      </c>
      <c r="F29" s="184"/>
      <c r="G29" s="110"/>
      <c r="H29" s="111"/>
      <c r="I29" s="119"/>
    </row>
    <row r="30" spans="1:9" x14ac:dyDescent="0.25">
      <c r="A30" s="118" t="s">
        <v>119</v>
      </c>
      <c r="B30" s="180">
        <v>11.12</v>
      </c>
      <c r="C30" s="181" t="s">
        <v>108</v>
      </c>
      <c r="D30" s="182"/>
      <c r="E30" s="183">
        <f t="shared" si="0"/>
        <v>0</v>
      </c>
      <c r="F30" s="184"/>
      <c r="G30" s="110"/>
      <c r="H30" s="111"/>
      <c r="I30" s="119"/>
    </row>
    <row r="31" spans="1:9" x14ac:dyDescent="0.25">
      <c r="A31" s="118" t="s">
        <v>120</v>
      </c>
      <c r="B31" s="180"/>
      <c r="C31" s="181" t="s">
        <v>121</v>
      </c>
      <c r="D31" s="182"/>
      <c r="E31" s="183">
        <f t="shared" si="0"/>
        <v>0</v>
      </c>
      <c r="F31" s="184"/>
      <c r="G31" s="110"/>
      <c r="H31" s="111"/>
      <c r="I31" s="119"/>
    </row>
    <row r="32" spans="1:9" x14ac:dyDescent="0.25">
      <c r="A32" s="118" t="s">
        <v>122</v>
      </c>
      <c r="B32" s="180">
        <v>16.5</v>
      </c>
      <c r="C32" s="181" t="s">
        <v>121</v>
      </c>
      <c r="D32" s="182"/>
      <c r="E32" s="183">
        <f t="shared" si="0"/>
        <v>0</v>
      </c>
      <c r="F32" s="184"/>
      <c r="G32" s="110"/>
      <c r="H32" s="111"/>
      <c r="I32" s="119"/>
    </row>
    <row r="33" spans="1:30" ht="15.75" thickBot="1" x14ac:dyDescent="0.3">
      <c r="A33" s="129" t="s">
        <v>123</v>
      </c>
      <c r="B33" s="186">
        <v>47.5</v>
      </c>
      <c r="C33" s="187" t="s">
        <v>108</v>
      </c>
      <c r="D33" s="188"/>
      <c r="E33" s="189">
        <f t="shared" si="0"/>
        <v>0</v>
      </c>
      <c r="F33" s="190"/>
      <c r="G33" s="130"/>
      <c r="H33" s="131"/>
      <c r="I33" s="132"/>
    </row>
    <row r="34" spans="1:30" ht="15.75" thickBot="1" x14ac:dyDescent="0.3">
      <c r="A34" s="167"/>
      <c r="B34" s="168"/>
      <c r="C34" s="168"/>
      <c r="D34" s="168"/>
      <c r="E34" s="163">
        <f>SUM(E17:E33)</f>
        <v>0</v>
      </c>
      <c r="F34" s="397" t="s">
        <v>124</v>
      </c>
    </row>
    <row r="35" spans="1:30" ht="15.75" thickBot="1" x14ac:dyDescent="0.3"/>
    <row r="36" spans="1:30" ht="15.75" thickBot="1" x14ac:dyDescent="0.3">
      <c r="A36" s="169" t="s">
        <v>125</v>
      </c>
      <c r="B36" s="170" t="s">
        <v>97</v>
      </c>
      <c r="C36" s="171" t="s">
        <v>98</v>
      </c>
      <c r="D36" s="171" t="s">
        <v>99</v>
      </c>
      <c r="E36" s="172" t="s">
        <v>100</v>
      </c>
      <c r="F36" s="173" t="s">
        <v>37</v>
      </c>
      <c r="L36" s="703"/>
      <c r="M36" s="703"/>
      <c r="N36" s="703"/>
      <c r="O36" s="703"/>
      <c r="P36" s="703"/>
      <c r="Q36" s="703"/>
      <c r="R36" s="703"/>
      <c r="S36" s="703"/>
      <c r="T36" s="703"/>
      <c r="U36" s="703"/>
      <c r="V36" s="703"/>
      <c r="W36" s="703"/>
      <c r="X36" s="703"/>
      <c r="Y36" s="703"/>
      <c r="Z36" s="703"/>
      <c r="AA36" s="703"/>
      <c r="AB36" s="703"/>
      <c r="AC36" s="703"/>
      <c r="AD36" s="703"/>
    </row>
    <row r="37" spans="1:30" x14ac:dyDescent="0.25">
      <c r="A37" s="507" t="s">
        <v>126</v>
      </c>
      <c r="B37" s="508"/>
      <c r="C37" s="509" t="s">
        <v>127</v>
      </c>
      <c r="D37" s="510"/>
      <c r="E37" s="511">
        <f>B37*D37</f>
        <v>0</v>
      </c>
      <c r="F37" s="512"/>
      <c r="L37" s="703"/>
      <c r="M37" s="703"/>
      <c r="N37" s="703"/>
      <c r="O37" s="703"/>
      <c r="P37" s="703"/>
      <c r="Q37" s="703"/>
      <c r="R37" s="703"/>
      <c r="S37" s="703"/>
      <c r="T37" s="703"/>
      <c r="U37" s="703"/>
      <c r="V37" s="703"/>
      <c r="W37" s="703"/>
      <c r="X37" s="703"/>
      <c r="Y37" s="703"/>
      <c r="Z37" s="703"/>
      <c r="AA37" s="703"/>
      <c r="AB37" s="703"/>
      <c r="AC37" s="703"/>
      <c r="AD37" s="703"/>
    </row>
    <row r="38" spans="1:30" x14ac:dyDescent="0.25">
      <c r="A38" s="250" t="s">
        <v>128</v>
      </c>
      <c r="B38" s="180">
        <f>'GR Calculations (G)'!B12</f>
        <v>98</v>
      </c>
      <c r="C38" s="181" t="s">
        <v>129</v>
      </c>
      <c r="D38" s="182"/>
      <c r="E38" s="183">
        <f t="shared" ref="E38:E56" si="1">B38*D38</f>
        <v>0</v>
      </c>
      <c r="F38" s="184"/>
      <c r="L38" s="703"/>
      <c r="M38" s="703"/>
      <c r="N38" s="703"/>
      <c r="O38" s="703"/>
      <c r="P38" s="703"/>
      <c r="Q38" s="703"/>
      <c r="R38" s="703"/>
      <c r="S38" s="703"/>
      <c r="T38" s="703"/>
      <c r="U38" s="703"/>
      <c r="V38" s="703"/>
      <c r="W38" s="703"/>
      <c r="X38" s="703"/>
      <c r="Y38" s="703"/>
      <c r="Z38" s="703"/>
      <c r="AA38" s="703"/>
      <c r="AB38" s="703"/>
      <c r="AC38" s="703"/>
      <c r="AD38" s="703"/>
    </row>
    <row r="39" spans="1:30" x14ac:dyDescent="0.25">
      <c r="A39" s="250" t="s">
        <v>130</v>
      </c>
      <c r="B39" s="180">
        <f>'GR Calculations (G)'!B18</f>
        <v>118</v>
      </c>
      <c r="C39" s="181" t="s">
        <v>129</v>
      </c>
      <c r="D39" s="182"/>
      <c r="E39" s="183">
        <f t="shared" si="1"/>
        <v>0</v>
      </c>
      <c r="F39" s="184"/>
      <c r="L39" s="703"/>
      <c r="M39" s="703"/>
      <c r="N39" s="703"/>
      <c r="O39" s="703"/>
      <c r="P39" s="703"/>
      <c r="Q39" s="703"/>
      <c r="R39" s="703"/>
      <c r="S39" s="703"/>
      <c r="T39" s="703"/>
      <c r="U39" s="703"/>
      <c r="V39" s="703"/>
      <c r="W39" s="703"/>
      <c r="X39" s="703"/>
      <c r="Y39" s="703"/>
      <c r="Z39" s="703"/>
      <c r="AA39" s="703"/>
      <c r="AB39" s="703"/>
      <c r="AC39" s="703"/>
      <c r="AD39" s="703"/>
    </row>
    <row r="40" spans="1:30" x14ac:dyDescent="0.25">
      <c r="A40" s="250" t="s">
        <v>131</v>
      </c>
      <c r="B40" s="180"/>
      <c r="C40" s="181" t="s">
        <v>132</v>
      </c>
      <c r="D40" s="182"/>
      <c r="E40" s="183"/>
      <c r="F40" s="184"/>
      <c r="L40" s="703"/>
      <c r="M40" s="703"/>
      <c r="N40" s="703"/>
      <c r="O40" s="703"/>
      <c r="P40" s="703"/>
      <c r="Q40" s="703"/>
      <c r="R40" s="703"/>
      <c r="S40" s="703"/>
      <c r="T40" s="703"/>
      <c r="U40" s="703"/>
      <c r="V40" s="703"/>
      <c r="W40" s="703"/>
      <c r="X40" s="703"/>
      <c r="Y40" s="703"/>
      <c r="Z40" s="703"/>
      <c r="AA40" s="703"/>
      <c r="AB40" s="703"/>
      <c r="AC40" s="703"/>
      <c r="AD40" s="703"/>
    </row>
    <row r="41" spans="1:30" x14ac:dyDescent="0.25">
      <c r="A41" s="250" t="s">
        <v>133</v>
      </c>
      <c r="B41" s="246">
        <f>'GR Calculations (G)'!B40</f>
        <v>7.9162131999999996E-2</v>
      </c>
      <c r="C41" s="181" t="s">
        <v>134</v>
      </c>
      <c r="D41" s="182"/>
      <c r="E41" s="183">
        <f t="shared" si="1"/>
        <v>0</v>
      </c>
      <c r="F41" s="184"/>
      <c r="L41" s="703"/>
      <c r="M41" s="703"/>
      <c r="N41" s="703"/>
      <c r="O41" s="703"/>
      <c r="P41" s="703"/>
      <c r="Q41" s="703"/>
      <c r="R41" s="703"/>
      <c r="S41" s="703"/>
      <c r="T41" s="703"/>
      <c r="U41" s="703"/>
      <c r="V41" s="703"/>
      <c r="W41" s="703"/>
      <c r="X41" s="703"/>
      <c r="Y41" s="703"/>
      <c r="Z41" s="703"/>
      <c r="AA41" s="703"/>
      <c r="AB41" s="703"/>
      <c r="AC41" s="703"/>
      <c r="AD41" s="703"/>
    </row>
    <row r="42" spans="1:30" x14ac:dyDescent="0.25">
      <c r="A42" s="250" t="s">
        <v>135</v>
      </c>
      <c r="B42" s="185">
        <f>'GR Calculations (G)'!B46</f>
        <v>1.6345000000000001</v>
      </c>
      <c r="C42" s="181" t="s">
        <v>136</v>
      </c>
      <c r="D42" s="182"/>
      <c r="E42" s="183">
        <f t="shared" si="1"/>
        <v>0</v>
      </c>
      <c r="F42" s="184"/>
      <c r="L42" s="703"/>
      <c r="M42" s="703"/>
      <c r="N42" s="703"/>
      <c r="O42" s="703"/>
      <c r="P42" s="703"/>
      <c r="Q42" s="703"/>
      <c r="R42" s="703"/>
      <c r="S42" s="703"/>
      <c r="T42" s="703"/>
      <c r="U42" s="703"/>
      <c r="V42" s="703"/>
      <c r="W42" s="703"/>
      <c r="X42" s="703"/>
      <c r="Y42" s="703"/>
      <c r="Z42" s="703"/>
      <c r="AA42" s="703"/>
      <c r="AB42" s="703"/>
      <c r="AC42" s="703"/>
      <c r="AD42" s="703"/>
    </row>
    <row r="43" spans="1:30" x14ac:dyDescent="0.25">
      <c r="A43" s="118" t="s">
        <v>137</v>
      </c>
      <c r="B43" s="180">
        <v>14.559625</v>
      </c>
      <c r="C43" s="181" t="s">
        <v>138</v>
      </c>
      <c r="D43" s="182"/>
      <c r="E43" s="183">
        <f t="shared" si="1"/>
        <v>0</v>
      </c>
      <c r="F43" s="184"/>
      <c r="L43" s="703"/>
      <c r="M43" s="703"/>
      <c r="N43" s="703"/>
      <c r="O43" s="703"/>
      <c r="P43" s="703"/>
      <c r="Q43" s="703"/>
      <c r="R43" s="703"/>
      <c r="S43" s="703"/>
      <c r="T43" s="703"/>
      <c r="U43" s="703"/>
      <c r="V43" s="703"/>
      <c r="W43" s="703"/>
      <c r="X43" s="703"/>
      <c r="Y43" s="703"/>
      <c r="Z43" s="703"/>
      <c r="AA43" s="703"/>
      <c r="AB43" s="703"/>
      <c r="AC43" s="703"/>
      <c r="AD43" s="703"/>
    </row>
    <row r="44" spans="1:30" x14ac:dyDescent="0.25">
      <c r="A44" s="118" t="s">
        <v>139</v>
      </c>
      <c r="B44" s="180">
        <v>18.4025</v>
      </c>
      <c r="C44" s="181" t="s">
        <v>138</v>
      </c>
      <c r="D44" s="182"/>
      <c r="E44" s="183">
        <f t="shared" si="1"/>
        <v>0</v>
      </c>
      <c r="F44" s="184"/>
      <c r="L44" s="703"/>
      <c r="M44" s="703"/>
      <c r="N44" s="703"/>
      <c r="O44" s="703"/>
      <c r="P44" s="703"/>
      <c r="Q44" s="703"/>
      <c r="R44" s="703"/>
      <c r="S44" s="703"/>
      <c r="T44" s="703"/>
      <c r="U44" s="703"/>
      <c r="V44" s="703"/>
      <c r="W44" s="703"/>
      <c r="X44" s="703"/>
      <c r="Y44" s="703"/>
      <c r="Z44" s="703"/>
      <c r="AA44" s="703"/>
      <c r="AB44" s="703"/>
      <c r="AC44" s="703"/>
      <c r="AD44" s="703"/>
    </row>
    <row r="45" spans="1:30" x14ac:dyDescent="0.25">
      <c r="A45" s="118" t="s">
        <v>140</v>
      </c>
      <c r="B45" s="180">
        <v>15.0251</v>
      </c>
      <c r="C45" s="181" t="s">
        <v>138</v>
      </c>
      <c r="D45" s="182"/>
      <c r="E45" s="183">
        <f t="shared" si="1"/>
        <v>0</v>
      </c>
      <c r="F45" s="184"/>
      <c r="L45" s="703"/>
      <c r="M45" s="703"/>
      <c r="N45" s="703"/>
      <c r="O45" s="703"/>
      <c r="P45" s="703"/>
      <c r="Q45" s="703"/>
      <c r="R45" s="703"/>
      <c r="S45" s="703"/>
      <c r="T45" s="703"/>
      <c r="U45" s="703"/>
      <c r="V45" s="703"/>
      <c r="W45" s="703"/>
      <c r="X45" s="703"/>
      <c r="Y45" s="703"/>
      <c r="Z45" s="703"/>
      <c r="AA45" s="703"/>
      <c r="AB45" s="703"/>
      <c r="AC45" s="703"/>
      <c r="AD45" s="703"/>
    </row>
    <row r="46" spans="1:30" x14ac:dyDescent="0.25">
      <c r="A46" s="118" t="s">
        <v>141</v>
      </c>
      <c r="B46" s="180">
        <v>18.4025</v>
      </c>
      <c r="C46" s="181" t="s">
        <v>138</v>
      </c>
      <c r="D46" s="182"/>
      <c r="E46" s="183">
        <f t="shared" si="1"/>
        <v>0</v>
      </c>
      <c r="F46" s="184"/>
      <c r="L46" s="703"/>
      <c r="M46" s="703"/>
      <c r="N46" s="703"/>
      <c r="O46" s="703"/>
      <c r="P46" s="703"/>
      <c r="Q46" s="703"/>
      <c r="R46" s="703"/>
      <c r="S46" s="703"/>
      <c r="T46" s="703"/>
      <c r="U46" s="703"/>
      <c r="V46" s="703"/>
      <c r="W46" s="703"/>
      <c r="X46" s="703"/>
      <c r="Y46" s="703"/>
      <c r="Z46" s="703"/>
      <c r="AA46" s="703"/>
      <c r="AB46" s="703"/>
      <c r="AC46" s="703"/>
      <c r="AD46" s="703"/>
    </row>
    <row r="47" spans="1:30" x14ac:dyDescent="0.25">
      <c r="A47" s="118" t="s">
        <v>142</v>
      </c>
      <c r="B47" s="180">
        <v>0.27</v>
      </c>
      <c r="C47" s="181" t="s">
        <v>143</v>
      </c>
      <c r="D47" s="182"/>
      <c r="E47" s="183">
        <f t="shared" si="1"/>
        <v>0</v>
      </c>
      <c r="F47" s="184"/>
      <c r="G47" s="110"/>
      <c r="H47" s="128"/>
      <c r="I47" s="119"/>
    </row>
    <row r="48" spans="1:30" x14ac:dyDescent="0.25">
      <c r="A48" s="118" t="s">
        <v>144</v>
      </c>
      <c r="B48" s="180">
        <f>0.54*1.0825</f>
        <v>0.58455000000000001</v>
      </c>
      <c r="C48" s="181" t="s">
        <v>143</v>
      </c>
      <c r="D48" s="182"/>
      <c r="E48" s="183">
        <f t="shared" si="1"/>
        <v>0</v>
      </c>
      <c r="F48" s="184"/>
      <c r="G48" s="110"/>
      <c r="H48" s="128"/>
      <c r="I48" s="119"/>
    </row>
    <row r="49" spans="1:6" x14ac:dyDescent="0.25">
      <c r="A49" s="118" t="s">
        <v>145</v>
      </c>
      <c r="B49" s="180"/>
      <c r="C49" s="181" t="s">
        <v>146</v>
      </c>
      <c r="D49" s="182"/>
      <c r="E49" s="183">
        <f t="shared" si="1"/>
        <v>0</v>
      </c>
      <c r="F49" s="184"/>
    </row>
    <row r="50" spans="1:6" x14ac:dyDescent="0.25">
      <c r="A50" s="118" t="s">
        <v>147</v>
      </c>
      <c r="B50" s="180"/>
      <c r="C50" s="181" t="s">
        <v>138</v>
      </c>
      <c r="D50" s="182"/>
      <c r="E50" s="183">
        <f t="shared" si="1"/>
        <v>0</v>
      </c>
      <c r="F50" s="184"/>
    </row>
    <row r="51" spans="1:6" x14ac:dyDescent="0.25">
      <c r="A51" s="118" t="s">
        <v>148</v>
      </c>
      <c r="B51" s="185">
        <f>'GR Calculations (G)'!B46</f>
        <v>1.6345000000000001</v>
      </c>
      <c r="C51" s="181" t="s">
        <v>136</v>
      </c>
      <c r="D51" s="182"/>
      <c r="E51" s="183">
        <f t="shared" si="1"/>
        <v>0</v>
      </c>
      <c r="F51" s="184"/>
    </row>
    <row r="52" spans="1:6" x14ac:dyDescent="0.25">
      <c r="A52" s="118" t="s">
        <v>113</v>
      </c>
      <c r="B52" s="180">
        <v>13.16</v>
      </c>
      <c r="C52" s="181" t="s">
        <v>108</v>
      </c>
      <c r="D52" s="182"/>
      <c r="E52" s="183">
        <f t="shared" si="1"/>
        <v>0</v>
      </c>
      <c r="F52" s="184"/>
    </row>
    <row r="53" spans="1:6" x14ac:dyDescent="0.25">
      <c r="A53" s="118" t="s">
        <v>149</v>
      </c>
      <c r="B53" s="180"/>
      <c r="C53" s="181" t="s">
        <v>121</v>
      </c>
      <c r="D53" s="182"/>
      <c r="E53" s="183">
        <f t="shared" si="1"/>
        <v>0</v>
      </c>
      <c r="F53" s="184"/>
    </row>
    <row r="54" spans="1:6" x14ac:dyDescent="0.25">
      <c r="A54" s="118" t="s">
        <v>150</v>
      </c>
      <c r="B54" s="180"/>
      <c r="C54" s="181" t="s">
        <v>146</v>
      </c>
      <c r="D54" s="182"/>
      <c r="E54" s="183">
        <f t="shared" si="1"/>
        <v>0</v>
      </c>
      <c r="F54" s="184"/>
    </row>
    <row r="55" spans="1:6" x14ac:dyDescent="0.25">
      <c r="A55" s="118" t="s">
        <v>151</v>
      </c>
      <c r="B55" s="180"/>
      <c r="C55" s="181" t="s">
        <v>138</v>
      </c>
      <c r="D55" s="182"/>
      <c r="E55" s="183">
        <f t="shared" si="1"/>
        <v>0</v>
      </c>
      <c r="F55" s="184"/>
    </row>
    <row r="56" spans="1:6" x14ac:dyDescent="0.25">
      <c r="A56" s="118" t="s">
        <v>152</v>
      </c>
      <c r="B56" s="180"/>
      <c r="C56" s="181" t="s">
        <v>146</v>
      </c>
      <c r="D56" s="182"/>
      <c r="E56" s="183">
        <f t="shared" si="1"/>
        <v>0</v>
      </c>
      <c r="F56" s="184"/>
    </row>
    <row r="57" spans="1:6" x14ac:dyDescent="0.25">
      <c r="A57" s="118" t="s">
        <v>153</v>
      </c>
      <c r="B57" s="180">
        <v>1.47</v>
      </c>
      <c r="C57" s="181" t="s">
        <v>138</v>
      </c>
      <c r="D57" s="182"/>
      <c r="E57" s="183">
        <f>B57*D57</f>
        <v>0</v>
      </c>
      <c r="F57" s="184"/>
    </row>
    <row r="58" spans="1:6" ht="15.75" thickBot="1" x14ac:dyDescent="0.3">
      <c r="A58" s="118" t="s">
        <v>154</v>
      </c>
      <c r="B58" s="180">
        <v>3.77</v>
      </c>
      <c r="C58" s="181" t="s">
        <v>138</v>
      </c>
      <c r="D58" s="182"/>
      <c r="E58" s="183">
        <f>B58*D58</f>
        <v>0</v>
      </c>
      <c r="F58" s="184"/>
    </row>
    <row r="59" spans="1:6" ht="15.75" thickBot="1" x14ac:dyDescent="0.3">
      <c r="A59" s="167"/>
      <c r="B59" s="168"/>
      <c r="C59" s="168"/>
      <c r="D59" s="168"/>
      <c r="E59" s="163">
        <f>SUM(E37:E58)</f>
        <v>0</v>
      </c>
      <c r="F59" s="397" t="s">
        <v>155</v>
      </c>
    </row>
    <row r="60" spans="1:6" ht="15.75" thickBot="1" x14ac:dyDescent="0.3"/>
    <row r="61" spans="1:6" ht="15.75" thickBot="1" x14ac:dyDescent="0.3">
      <c r="A61" s="169" t="s">
        <v>156</v>
      </c>
      <c r="B61" s="170" t="s">
        <v>97</v>
      </c>
      <c r="C61" s="171" t="s">
        <v>98</v>
      </c>
      <c r="D61" s="171" t="s">
        <v>99</v>
      </c>
      <c r="E61" s="172" t="s">
        <v>100</v>
      </c>
      <c r="F61" s="173" t="s">
        <v>37</v>
      </c>
    </row>
    <row r="62" spans="1:6" x14ac:dyDescent="0.25">
      <c r="A62" s="118" t="s">
        <v>157</v>
      </c>
      <c r="B62" s="180">
        <v>46.17</v>
      </c>
      <c r="C62" s="181" t="s">
        <v>158</v>
      </c>
      <c r="D62" s="182"/>
      <c r="E62" s="183">
        <f t="shared" ref="E62:E71" si="2">B62*D62</f>
        <v>0</v>
      </c>
      <c r="F62" s="184"/>
    </row>
    <row r="63" spans="1:6" x14ac:dyDescent="0.25">
      <c r="A63" s="118" t="s">
        <v>159</v>
      </c>
      <c r="B63" s="180">
        <v>69.28</v>
      </c>
      <c r="C63" s="181" t="s">
        <v>138</v>
      </c>
      <c r="D63" s="182"/>
      <c r="E63" s="183">
        <f t="shared" si="2"/>
        <v>0</v>
      </c>
      <c r="F63" s="184"/>
    </row>
    <row r="64" spans="1:6" x14ac:dyDescent="0.25">
      <c r="A64" s="118" t="s">
        <v>149</v>
      </c>
      <c r="B64" s="180"/>
      <c r="C64" s="181" t="s">
        <v>121</v>
      </c>
      <c r="D64" s="182"/>
      <c r="E64" s="183">
        <f t="shared" si="2"/>
        <v>0</v>
      </c>
      <c r="F64" s="184"/>
    </row>
    <row r="65" spans="1:6" x14ac:dyDescent="0.25">
      <c r="A65" s="118" t="s">
        <v>160</v>
      </c>
      <c r="B65" s="180"/>
      <c r="C65" s="181" t="s">
        <v>138</v>
      </c>
      <c r="D65" s="182"/>
      <c r="E65" s="183">
        <f t="shared" si="2"/>
        <v>0</v>
      </c>
      <c r="F65" s="184"/>
    </row>
    <row r="66" spans="1:6" x14ac:dyDescent="0.25">
      <c r="A66" s="118" t="s">
        <v>161</v>
      </c>
      <c r="B66" s="180"/>
      <c r="C66" s="181" t="s">
        <v>138</v>
      </c>
      <c r="D66" s="182"/>
      <c r="E66" s="183">
        <f t="shared" si="2"/>
        <v>0</v>
      </c>
      <c r="F66" s="184"/>
    </row>
    <row r="67" spans="1:6" x14ac:dyDescent="0.25">
      <c r="A67" s="118" t="s">
        <v>162</v>
      </c>
      <c r="B67" s="180"/>
      <c r="C67" s="181" t="s">
        <v>138</v>
      </c>
      <c r="D67" s="182"/>
      <c r="E67" s="183">
        <f t="shared" si="2"/>
        <v>0</v>
      </c>
      <c r="F67" s="184"/>
    </row>
    <row r="68" spans="1:6" x14ac:dyDescent="0.25">
      <c r="A68" s="118" t="s">
        <v>163</v>
      </c>
      <c r="B68" s="180"/>
      <c r="C68" s="181" t="s">
        <v>121</v>
      </c>
      <c r="D68" s="182"/>
      <c r="E68" s="183">
        <f t="shared" si="2"/>
        <v>0</v>
      </c>
      <c r="F68" s="184"/>
    </row>
    <row r="69" spans="1:6" x14ac:dyDescent="0.25">
      <c r="A69" s="118" t="s">
        <v>164</v>
      </c>
      <c r="B69" s="180"/>
      <c r="C69" s="181" t="s">
        <v>146</v>
      </c>
      <c r="D69" s="182"/>
      <c r="E69" s="183">
        <f t="shared" si="2"/>
        <v>0</v>
      </c>
      <c r="F69" s="184"/>
    </row>
    <row r="70" spans="1:6" x14ac:dyDescent="0.25">
      <c r="A70" s="118" t="s">
        <v>165</v>
      </c>
      <c r="B70" s="180"/>
      <c r="C70" s="181" t="s">
        <v>146</v>
      </c>
      <c r="D70" s="182"/>
      <c r="E70" s="183">
        <f t="shared" si="2"/>
        <v>0</v>
      </c>
      <c r="F70" s="184"/>
    </row>
    <row r="71" spans="1:6" ht="15.75" thickBot="1" x14ac:dyDescent="0.3">
      <c r="A71" s="118" t="s">
        <v>166</v>
      </c>
      <c r="B71" s="180"/>
      <c r="C71" s="181" t="s">
        <v>121</v>
      </c>
      <c r="D71" s="182"/>
      <c r="E71" s="183">
        <f t="shared" si="2"/>
        <v>0</v>
      </c>
      <c r="F71" s="184"/>
    </row>
    <row r="72" spans="1:6" ht="15.75" thickBot="1" x14ac:dyDescent="0.3">
      <c r="A72" s="167"/>
      <c r="B72" s="168"/>
      <c r="C72" s="168"/>
      <c r="D72" s="168"/>
      <c r="E72" s="163">
        <f>SUM(E62:E71)</f>
        <v>0</v>
      </c>
      <c r="F72" s="397" t="s">
        <v>167</v>
      </c>
    </row>
    <row r="73" spans="1:6" ht="15.75" thickBot="1" x14ac:dyDescent="0.3"/>
    <row r="74" spans="1:6" ht="15.75" thickBot="1" x14ac:dyDescent="0.3">
      <c r="A74" s="169" t="s">
        <v>168</v>
      </c>
      <c r="B74" s="170" t="s">
        <v>97</v>
      </c>
      <c r="C74" s="171" t="s">
        <v>98</v>
      </c>
      <c r="D74" s="171" t="s">
        <v>99</v>
      </c>
      <c r="E74" s="172" t="s">
        <v>100</v>
      </c>
      <c r="F74" s="173" t="s">
        <v>37</v>
      </c>
    </row>
    <row r="75" spans="1:6" x14ac:dyDescent="0.25">
      <c r="A75" s="124"/>
      <c r="B75" s="174"/>
      <c r="C75" s="175"/>
      <c r="D75" s="176"/>
      <c r="E75" s="177">
        <f>B75*D75</f>
        <v>0</v>
      </c>
      <c r="F75" s="178"/>
    </row>
    <row r="76" spans="1:6" x14ac:dyDescent="0.25">
      <c r="A76" s="179"/>
      <c r="B76" s="180"/>
      <c r="C76" s="181"/>
      <c r="D76" s="182"/>
      <c r="E76" s="183">
        <f>B76*D76</f>
        <v>0</v>
      </c>
      <c r="F76" s="184"/>
    </row>
    <row r="77" spans="1:6" x14ac:dyDescent="0.25">
      <c r="A77" s="179"/>
      <c r="B77" s="180"/>
      <c r="C77" s="181"/>
      <c r="D77" s="182"/>
      <c r="E77" s="183">
        <f>B77*D77</f>
        <v>0</v>
      </c>
      <c r="F77" s="184"/>
    </row>
    <row r="78" spans="1:6" x14ac:dyDescent="0.25">
      <c r="A78" s="118"/>
      <c r="B78" s="180"/>
      <c r="C78" s="181"/>
      <c r="D78" s="182"/>
      <c r="E78" s="183">
        <f>B78*D78</f>
        <v>0</v>
      </c>
      <c r="F78" s="184"/>
    </row>
    <row r="79" spans="1:6" ht="15.75" thickBot="1" x14ac:dyDescent="0.3">
      <c r="A79" s="129"/>
      <c r="B79" s="186"/>
      <c r="C79" s="187"/>
      <c r="D79" s="188"/>
      <c r="E79" s="189">
        <f>B79*D79</f>
        <v>0</v>
      </c>
      <c r="F79" s="190"/>
    </row>
    <row r="80" spans="1:6" ht="15.75" thickBot="1" x14ac:dyDescent="0.3">
      <c r="A80" s="167"/>
      <c r="B80" s="168"/>
      <c r="C80" s="168"/>
      <c r="D80" s="168"/>
      <c r="E80" s="163">
        <f>SUM(E75:E79)</f>
        <v>0</v>
      </c>
      <c r="F80" s="397" t="s">
        <v>169</v>
      </c>
    </row>
  </sheetData>
  <pageMargins left="0.7" right="0.7" top="0.75" bottom="0.75" header="0.3" footer="0.3"/>
  <pageSetup scale="54" orientation="portrait" r:id="rId1"/>
  <headerFooter>
    <oddFooter>&amp;L&amp;10Page &amp;P of &amp;N&amp;C&amp;10Tab A - Narrative&amp;RREV 09/2015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I64"/>
  <sheetViews>
    <sheetView topLeftCell="A31" zoomScaleNormal="100" workbookViewId="0">
      <selection activeCell="B59" sqref="B59"/>
    </sheetView>
  </sheetViews>
  <sheetFormatPr defaultColWidth="9.140625" defaultRowHeight="15" x14ac:dyDescent="0.25"/>
  <cols>
    <col min="1" max="1" width="53.140625" customWidth="1"/>
    <col min="2" max="2" width="16.140625" bestFit="1" customWidth="1"/>
    <col min="3" max="3" width="18" bestFit="1" customWidth="1"/>
    <col min="4" max="4" width="21.5703125" bestFit="1" customWidth="1"/>
    <col min="5" max="5" width="14" style="426" customWidth="1"/>
    <col min="6" max="6" width="44.28515625" customWidth="1"/>
    <col min="7" max="7" width="14.42578125" customWidth="1"/>
    <col min="8" max="8" width="8.85546875" customWidth="1"/>
  </cols>
  <sheetData>
    <row r="1" spans="1:9" ht="18.75" x14ac:dyDescent="0.3">
      <c r="A1" s="45" t="s">
        <v>170</v>
      </c>
      <c r="B1" s="1"/>
      <c r="C1" s="1"/>
      <c r="D1" s="1"/>
      <c r="E1" s="425"/>
      <c r="F1" s="1"/>
      <c r="G1" s="1"/>
    </row>
    <row r="2" spans="1:9" ht="15.75" x14ac:dyDescent="0.25">
      <c r="A2" s="20" t="s">
        <v>28</v>
      </c>
      <c r="B2" s="1"/>
      <c r="C2" s="1"/>
      <c r="D2" s="1"/>
      <c r="E2" s="425"/>
      <c r="F2" s="1"/>
      <c r="G2" s="1"/>
    </row>
    <row r="3" spans="1:9" x14ac:dyDescent="0.25">
      <c r="A3" s="434" t="s">
        <v>29</v>
      </c>
      <c r="B3" s="1"/>
      <c r="C3" s="1"/>
      <c r="D3" s="1"/>
      <c r="E3" s="425"/>
      <c r="F3" s="1"/>
      <c r="G3" s="1"/>
    </row>
    <row r="4" spans="1:9" x14ac:dyDescent="0.25">
      <c r="A4" s="434" t="s">
        <v>8</v>
      </c>
      <c r="B4" s="1"/>
      <c r="C4" s="1"/>
      <c r="D4" s="1"/>
      <c r="E4" s="425"/>
      <c r="F4" s="1"/>
      <c r="G4" s="1"/>
    </row>
    <row r="5" spans="1:9" x14ac:dyDescent="0.25">
      <c r="A5" s="434" t="s">
        <v>30</v>
      </c>
      <c r="B5" s="1"/>
      <c r="C5" s="1"/>
      <c r="D5" s="1"/>
      <c r="E5" s="425"/>
      <c r="F5" s="1"/>
      <c r="G5" s="72"/>
    </row>
    <row r="6" spans="1:9" x14ac:dyDescent="0.25">
      <c r="A6" s="435" t="s">
        <v>12</v>
      </c>
      <c r="B6" s="69" t="str">
        <f>'Price Summary (B)'!B7</f>
        <v>005</v>
      </c>
      <c r="C6" s="1"/>
      <c r="D6" s="1"/>
      <c r="E6" s="425"/>
      <c r="F6" s="1"/>
      <c r="G6" s="72"/>
    </row>
    <row r="7" spans="1:9" s="1" customFormat="1" ht="15.75" thickBot="1" x14ac:dyDescent="0.3">
      <c r="A7" t="s">
        <v>13</v>
      </c>
      <c r="B7" s="421">
        <f>'Narrative (A)'!D10</f>
        <v>0</v>
      </c>
      <c r="C7"/>
      <c r="D7"/>
      <c r="E7" s="426"/>
      <c r="F7"/>
      <c r="G7" s="74"/>
      <c r="H7" s="70"/>
      <c r="I7" s="2"/>
    </row>
    <row r="8" spans="1:9" ht="15.75" thickBot="1" x14ac:dyDescent="0.3">
      <c r="A8" s="169" t="s">
        <v>171</v>
      </c>
      <c r="B8" s="170" t="s">
        <v>97</v>
      </c>
      <c r="C8" s="171" t="s">
        <v>98</v>
      </c>
      <c r="D8" s="171" t="s">
        <v>99</v>
      </c>
      <c r="E8" s="427" t="s">
        <v>100</v>
      </c>
      <c r="F8" s="173" t="s">
        <v>37</v>
      </c>
      <c r="G8" s="248" t="s">
        <v>99</v>
      </c>
      <c r="H8" s="123"/>
    </row>
    <row r="9" spans="1:9" x14ac:dyDescent="0.25">
      <c r="A9" s="133" t="s">
        <v>172</v>
      </c>
      <c r="B9" s="134" t="s">
        <v>173</v>
      </c>
      <c r="C9" s="543" t="s">
        <v>174</v>
      </c>
      <c r="D9" s="135" t="s">
        <v>175</v>
      </c>
      <c r="E9" s="428" t="s">
        <v>176</v>
      </c>
      <c r="F9" s="135" t="s">
        <v>177</v>
      </c>
      <c r="G9" s="544" t="s">
        <v>100</v>
      </c>
    </row>
    <row r="10" spans="1:9" ht="15.75" thickBot="1" x14ac:dyDescent="0.3">
      <c r="A10" s="136" t="s">
        <v>178</v>
      </c>
      <c r="B10" s="137"/>
      <c r="C10" s="138"/>
      <c r="D10" s="139"/>
      <c r="E10" s="429"/>
      <c r="F10" s="191" t="s">
        <v>179</v>
      </c>
      <c r="G10" s="140" t="s">
        <v>180</v>
      </c>
    </row>
    <row r="11" spans="1:9" x14ac:dyDescent="0.25">
      <c r="A11" s="192" t="s">
        <v>181</v>
      </c>
      <c r="B11" s="141">
        <v>70</v>
      </c>
      <c r="C11" s="142" t="s">
        <v>182</v>
      </c>
      <c r="D11" s="193">
        <v>0</v>
      </c>
      <c r="E11" s="430">
        <v>8.2500000000000004E-2</v>
      </c>
      <c r="F11" s="143">
        <f>B11*E11*D11</f>
        <v>0</v>
      </c>
      <c r="G11" s="144">
        <f>(B11*D11)+F11</f>
        <v>0</v>
      </c>
    </row>
    <row r="12" spans="1:9" ht="15.75" thickBot="1" x14ac:dyDescent="0.3">
      <c r="A12" s="194" t="s">
        <v>183</v>
      </c>
      <c r="B12" s="145">
        <v>98</v>
      </c>
      <c r="C12" s="146" t="s">
        <v>182</v>
      </c>
      <c r="D12" s="195">
        <v>0</v>
      </c>
      <c r="E12" s="431">
        <v>8.2500000000000004E-2</v>
      </c>
      <c r="F12" s="147">
        <f>B12*E12*D12</f>
        <v>0</v>
      </c>
      <c r="G12" s="148">
        <f>(B12*D12)+F12</f>
        <v>0</v>
      </c>
    </row>
    <row r="13" spans="1:9" ht="15.75" thickBot="1" x14ac:dyDescent="0.3">
      <c r="A13" s="167" t="s">
        <v>184</v>
      </c>
      <c r="B13" s="403" t="e">
        <f>SUM(G11:G12)/SUM(D11:D12)</f>
        <v>#DIV/0!</v>
      </c>
      <c r="C13" s="408"/>
      <c r="D13" s="405">
        <f>SUM(D11:D12)</f>
        <v>0</v>
      </c>
      <c r="E13" s="432"/>
      <c r="F13" s="406"/>
      <c r="G13" s="407" t="e">
        <f>B13*D13</f>
        <v>#DIV/0!</v>
      </c>
    </row>
    <row r="14" spans="1:9" ht="15.75" thickBot="1" x14ac:dyDescent="0.3"/>
    <row r="15" spans="1:9" x14ac:dyDescent="0.25">
      <c r="A15" s="149" t="s">
        <v>185</v>
      </c>
      <c r="B15" s="134" t="s">
        <v>173</v>
      </c>
      <c r="C15" s="543" t="s">
        <v>174</v>
      </c>
      <c r="D15" s="135" t="s">
        <v>175</v>
      </c>
      <c r="E15" s="428" t="s">
        <v>176</v>
      </c>
      <c r="F15" s="135" t="s">
        <v>177</v>
      </c>
      <c r="G15" s="150" t="s">
        <v>100</v>
      </c>
    </row>
    <row r="16" spans="1:9" ht="15.75" thickBot="1" x14ac:dyDescent="0.3">
      <c r="A16" s="136" t="s">
        <v>186</v>
      </c>
      <c r="B16" s="137"/>
      <c r="C16" s="138"/>
      <c r="D16" s="139"/>
      <c r="E16" s="429"/>
      <c r="F16" s="191" t="s">
        <v>187</v>
      </c>
      <c r="G16" s="151" t="s">
        <v>180</v>
      </c>
    </row>
    <row r="17" spans="1:7" x14ac:dyDescent="0.25">
      <c r="A17" s="192" t="s">
        <v>188</v>
      </c>
      <c r="B17" s="141">
        <v>98</v>
      </c>
      <c r="C17" s="142" t="s">
        <v>182</v>
      </c>
      <c r="D17" s="193">
        <v>0</v>
      </c>
      <c r="E17" s="430">
        <v>8.2500000000000004E-2</v>
      </c>
      <c r="F17" s="143">
        <f>B17*E17*D17</f>
        <v>0</v>
      </c>
      <c r="G17" s="152">
        <f>(B17*D17)+F17</f>
        <v>0</v>
      </c>
    </row>
    <row r="18" spans="1:7" ht="15.75" thickBot="1" x14ac:dyDescent="0.3">
      <c r="A18" s="194" t="s">
        <v>189</v>
      </c>
      <c r="B18" s="145">
        <v>118</v>
      </c>
      <c r="C18" s="146" t="s">
        <v>182</v>
      </c>
      <c r="D18" s="195">
        <v>0</v>
      </c>
      <c r="E18" s="431">
        <v>8.2500000000000004E-2</v>
      </c>
      <c r="F18" s="147">
        <f>B18*E18*D18</f>
        <v>0</v>
      </c>
      <c r="G18" s="153">
        <f>(B18*D18)+F18</f>
        <v>0</v>
      </c>
    </row>
    <row r="19" spans="1:7" ht="15.75" thickBot="1" x14ac:dyDescent="0.3">
      <c r="A19" s="167" t="s">
        <v>184</v>
      </c>
      <c r="B19" s="403" t="e">
        <f>SUM(G17:G18)/SUM(D17:D18)</f>
        <v>#DIV/0!</v>
      </c>
      <c r="C19" s="408"/>
      <c r="D19" s="405">
        <f>SUM(D17:D18)</f>
        <v>0</v>
      </c>
      <c r="E19" s="432"/>
      <c r="F19" s="406"/>
      <c r="G19" s="409" t="e">
        <f>B19*D19</f>
        <v>#DIV/0!</v>
      </c>
    </row>
    <row r="20" spans="1:7" ht="15.75" thickBot="1" x14ac:dyDescent="0.3"/>
    <row r="21" spans="1:7" x14ac:dyDescent="0.25">
      <c r="A21" s="154" t="s">
        <v>131</v>
      </c>
      <c r="B21" s="134" t="s">
        <v>173</v>
      </c>
      <c r="C21" s="543" t="s">
        <v>174</v>
      </c>
      <c r="D21" s="135" t="s">
        <v>175</v>
      </c>
      <c r="E21" s="428" t="s">
        <v>176</v>
      </c>
      <c r="F21" s="135" t="s">
        <v>177</v>
      </c>
      <c r="G21" s="544" t="s">
        <v>100</v>
      </c>
    </row>
    <row r="22" spans="1:7" ht="15.75" thickBot="1" x14ac:dyDescent="0.3">
      <c r="A22" s="155" t="s">
        <v>190</v>
      </c>
      <c r="B22" s="196"/>
      <c r="C22" s="197"/>
      <c r="D22" s="198"/>
      <c r="E22" s="433"/>
      <c r="F22" s="191" t="s">
        <v>187</v>
      </c>
      <c r="G22" s="140" t="s">
        <v>180</v>
      </c>
    </row>
    <row r="23" spans="1:7" x14ac:dyDescent="0.25">
      <c r="A23" s="199" t="s">
        <v>191</v>
      </c>
      <c r="B23" s="422">
        <v>350</v>
      </c>
      <c r="C23" s="157" t="s">
        <v>192</v>
      </c>
      <c r="D23" s="200"/>
      <c r="E23" s="424">
        <v>8.2500000000000004E-2</v>
      </c>
      <c r="F23" s="158">
        <f t="shared" ref="F23:F34" si="0">B23*E23*D23</f>
        <v>0</v>
      </c>
      <c r="G23" s="159">
        <f>(B23*D23)+F23</f>
        <v>0</v>
      </c>
    </row>
    <row r="24" spans="1:7" x14ac:dyDescent="0.25">
      <c r="A24" s="199" t="s">
        <v>193</v>
      </c>
      <c r="B24" s="156">
        <v>840</v>
      </c>
      <c r="C24" s="157" t="s">
        <v>192</v>
      </c>
      <c r="D24" s="200"/>
      <c r="E24" s="424">
        <v>8.2500000000000004E-2</v>
      </c>
      <c r="F24" s="158">
        <f t="shared" si="0"/>
        <v>0</v>
      </c>
      <c r="G24" s="159">
        <f t="shared" ref="G24:G34" si="1">(B24*D24)+F24</f>
        <v>0</v>
      </c>
    </row>
    <row r="25" spans="1:7" x14ac:dyDescent="0.25">
      <c r="A25" s="199" t="s">
        <v>194</v>
      </c>
      <c r="B25" s="156">
        <v>400</v>
      </c>
      <c r="C25" s="157" t="s">
        <v>192</v>
      </c>
      <c r="D25" s="200"/>
      <c r="E25" s="424">
        <v>8.2500000000000004E-2</v>
      </c>
      <c r="F25" s="158">
        <f t="shared" si="0"/>
        <v>0</v>
      </c>
      <c r="G25" s="159">
        <f t="shared" si="1"/>
        <v>0</v>
      </c>
    </row>
    <row r="26" spans="1:7" x14ac:dyDescent="0.25">
      <c r="A26" s="199" t="s">
        <v>195</v>
      </c>
      <c r="B26" s="156">
        <v>450</v>
      </c>
      <c r="C26" s="157" t="s">
        <v>192</v>
      </c>
      <c r="D26" s="200"/>
      <c r="E26" s="424">
        <v>8.2500000000000004E-2</v>
      </c>
      <c r="F26" s="158">
        <f t="shared" si="0"/>
        <v>0</v>
      </c>
      <c r="G26" s="159">
        <f t="shared" si="1"/>
        <v>0</v>
      </c>
    </row>
    <row r="27" spans="1:7" x14ac:dyDescent="0.25">
      <c r="A27" s="199" t="s">
        <v>196</v>
      </c>
      <c r="B27" s="156">
        <v>375</v>
      </c>
      <c r="C27" s="157" t="s">
        <v>192</v>
      </c>
      <c r="D27" s="200"/>
      <c r="E27" s="424">
        <v>8.2500000000000004E-2</v>
      </c>
      <c r="F27" s="158">
        <f t="shared" si="0"/>
        <v>0</v>
      </c>
      <c r="G27" s="159">
        <f t="shared" si="1"/>
        <v>0</v>
      </c>
    </row>
    <row r="28" spans="1:7" x14ac:dyDescent="0.25">
      <c r="A28" s="199" t="s">
        <v>197</v>
      </c>
      <c r="B28" s="156">
        <f>200+32*30</f>
        <v>1160</v>
      </c>
      <c r="C28" s="157" t="s">
        <v>192</v>
      </c>
      <c r="D28" s="200"/>
      <c r="E28" s="424">
        <v>8.2500000000000004E-2</v>
      </c>
      <c r="F28" s="158">
        <f t="shared" si="0"/>
        <v>0</v>
      </c>
      <c r="G28" s="159">
        <f t="shared" si="1"/>
        <v>0</v>
      </c>
    </row>
    <row r="29" spans="1:7" x14ac:dyDescent="0.25">
      <c r="A29" s="199" t="s">
        <v>198</v>
      </c>
      <c r="B29" s="156">
        <f>200+10*30</f>
        <v>500</v>
      </c>
      <c r="C29" s="157" t="s">
        <v>192</v>
      </c>
      <c r="D29" s="200"/>
      <c r="E29" s="424">
        <v>8.2500000000000004E-2</v>
      </c>
      <c r="F29" s="158">
        <f t="shared" si="0"/>
        <v>0</v>
      </c>
      <c r="G29" s="159">
        <f t="shared" si="1"/>
        <v>0</v>
      </c>
    </row>
    <row r="30" spans="1:7" x14ac:dyDescent="0.25">
      <c r="A30" s="199" t="s">
        <v>199</v>
      </c>
      <c r="B30" s="156">
        <f>200+12.5*30</f>
        <v>575</v>
      </c>
      <c r="C30" s="157" t="s">
        <v>192</v>
      </c>
      <c r="D30" s="200"/>
      <c r="E30" s="424">
        <v>8.2500000000000004E-2</v>
      </c>
      <c r="F30" s="158">
        <f t="shared" si="0"/>
        <v>0</v>
      </c>
      <c r="G30" s="159">
        <f t="shared" si="1"/>
        <v>0</v>
      </c>
    </row>
    <row r="31" spans="1:7" x14ac:dyDescent="0.25">
      <c r="A31" s="199" t="s">
        <v>200</v>
      </c>
      <c r="B31" s="156">
        <v>400</v>
      </c>
      <c r="C31" s="157" t="s">
        <v>192</v>
      </c>
      <c r="D31" s="200"/>
      <c r="E31" s="424">
        <v>8.2500000000000004E-2</v>
      </c>
      <c r="F31" s="158">
        <f t="shared" si="0"/>
        <v>0</v>
      </c>
      <c r="G31" s="159">
        <f>(B31*D31)+F31</f>
        <v>0</v>
      </c>
    </row>
    <row r="32" spans="1:7" x14ac:dyDescent="0.25">
      <c r="A32" s="199" t="s">
        <v>201</v>
      </c>
      <c r="B32" s="156">
        <f>200+(32*40)</f>
        <v>1480</v>
      </c>
      <c r="C32" s="157" t="s">
        <v>192</v>
      </c>
      <c r="D32" s="200"/>
      <c r="E32" s="424">
        <v>8.2500000000000004E-2</v>
      </c>
      <c r="F32" s="158">
        <f t="shared" si="0"/>
        <v>0</v>
      </c>
      <c r="G32" s="159">
        <f t="shared" si="1"/>
        <v>0</v>
      </c>
    </row>
    <row r="33" spans="1:7" x14ac:dyDescent="0.25">
      <c r="A33" s="199" t="s">
        <v>202</v>
      </c>
      <c r="B33" s="156">
        <f>200+10*40</f>
        <v>600</v>
      </c>
      <c r="C33" s="157" t="s">
        <v>192</v>
      </c>
      <c r="D33" s="200"/>
      <c r="E33" s="424">
        <v>8.2500000000000004E-2</v>
      </c>
      <c r="F33" s="158">
        <f t="shared" si="0"/>
        <v>0</v>
      </c>
      <c r="G33" s="159">
        <f t="shared" si="1"/>
        <v>0</v>
      </c>
    </row>
    <row r="34" spans="1:7" ht="15.75" thickBot="1" x14ac:dyDescent="0.3">
      <c r="A34" s="199" t="s">
        <v>203</v>
      </c>
      <c r="B34" s="156">
        <f>200+40*12.5</f>
        <v>700</v>
      </c>
      <c r="C34" s="157" t="s">
        <v>192</v>
      </c>
      <c r="D34" s="200"/>
      <c r="E34" s="424">
        <v>8.2500000000000004E-2</v>
      </c>
      <c r="F34" s="158">
        <f t="shared" si="0"/>
        <v>0</v>
      </c>
      <c r="G34" s="159">
        <f t="shared" si="1"/>
        <v>0</v>
      </c>
    </row>
    <row r="35" spans="1:7" ht="15.75" thickBot="1" x14ac:dyDescent="0.3">
      <c r="A35" s="397" t="s">
        <v>184</v>
      </c>
      <c r="B35" s="403" t="e">
        <f>SUM(G23:G34)/SUM(D23:D34)</f>
        <v>#DIV/0!</v>
      </c>
      <c r="C35" s="404"/>
      <c r="D35" s="405">
        <f>SUM(D23:D34)</f>
        <v>0</v>
      </c>
      <c r="E35" s="432"/>
      <c r="F35" s="423">
        <f>SUM(F23:F34)</f>
        <v>0</v>
      </c>
      <c r="G35" s="407" t="e">
        <f>(B35*D35)+F35</f>
        <v>#DIV/0!</v>
      </c>
    </row>
    <row r="36" spans="1:7" ht="15.75" thickBot="1" x14ac:dyDescent="0.3"/>
    <row r="37" spans="1:7" x14ac:dyDescent="0.25">
      <c r="A37" s="149" t="s">
        <v>133</v>
      </c>
      <c r="B37" s="134" t="s">
        <v>173</v>
      </c>
      <c r="C37" s="543" t="s">
        <v>174</v>
      </c>
      <c r="D37" s="135" t="s">
        <v>175</v>
      </c>
      <c r="E37" s="428" t="s">
        <v>176</v>
      </c>
      <c r="F37" s="135" t="s">
        <v>177</v>
      </c>
      <c r="G37" s="544" t="s">
        <v>100</v>
      </c>
    </row>
    <row r="38" spans="1:7" ht="15.75" thickBot="1" x14ac:dyDescent="0.3">
      <c r="A38" s="136" t="s">
        <v>204</v>
      </c>
      <c r="B38" s="137"/>
      <c r="C38" s="138"/>
      <c r="D38" s="139"/>
      <c r="E38" s="429"/>
      <c r="F38" s="191" t="s">
        <v>187</v>
      </c>
      <c r="G38" s="140" t="s">
        <v>180</v>
      </c>
    </row>
    <row r="39" spans="1:7" x14ac:dyDescent="0.25">
      <c r="A39" s="192" t="s">
        <v>205</v>
      </c>
      <c r="B39" s="160"/>
      <c r="C39" s="142"/>
      <c r="D39" s="201"/>
      <c r="E39" s="430"/>
      <c r="F39" s="143"/>
      <c r="G39" s="144"/>
    </row>
    <row r="40" spans="1:7" ht="15.75" thickBot="1" x14ac:dyDescent="0.3">
      <c r="A40" s="194" t="s">
        <v>206</v>
      </c>
      <c r="B40" s="161">
        <v>7.9162131999999996E-2</v>
      </c>
      <c r="C40" s="146" t="s">
        <v>207</v>
      </c>
      <c r="D40" s="202">
        <v>0</v>
      </c>
      <c r="E40" s="589" t="s">
        <v>208</v>
      </c>
      <c r="F40" s="590"/>
      <c r="G40" s="148">
        <f>(B40*D40)+F40</f>
        <v>0</v>
      </c>
    </row>
    <row r="41" spans="1:7" ht="15.75" thickBot="1" x14ac:dyDescent="0.3">
      <c r="A41" s="167" t="s">
        <v>184</v>
      </c>
      <c r="B41" s="410" t="e">
        <f>SUM(G39:G40)/SUM(D39:D40)</f>
        <v>#DIV/0!</v>
      </c>
      <c r="C41" s="408"/>
      <c r="D41" s="405">
        <f>SUM(D39:D40)</f>
        <v>0</v>
      </c>
      <c r="E41" s="432"/>
      <c r="F41" s="406"/>
      <c r="G41" s="407" t="e">
        <f>B41*D41</f>
        <v>#DIV/0!</v>
      </c>
    </row>
    <row r="42" spans="1:7" ht="15.75" thickBot="1" x14ac:dyDescent="0.3"/>
    <row r="43" spans="1:7" x14ac:dyDescent="0.25">
      <c r="A43" s="149" t="s">
        <v>135</v>
      </c>
      <c r="B43" s="134" t="s">
        <v>173</v>
      </c>
      <c r="C43" s="543" t="s">
        <v>174</v>
      </c>
      <c r="D43" s="135" t="s">
        <v>175</v>
      </c>
      <c r="E43" s="428" t="s">
        <v>176</v>
      </c>
      <c r="F43" s="135" t="s">
        <v>177</v>
      </c>
      <c r="G43" s="544" t="s">
        <v>100</v>
      </c>
    </row>
    <row r="44" spans="1:7" ht="15.75" thickBot="1" x14ac:dyDescent="0.3">
      <c r="A44" s="136" t="s">
        <v>209</v>
      </c>
      <c r="B44" s="137"/>
      <c r="C44" s="138"/>
      <c r="D44" s="139"/>
      <c r="E44" s="429"/>
      <c r="F44" s="191" t="s">
        <v>187</v>
      </c>
      <c r="G44" s="140" t="s">
        <v>180</v>
      </c>
    </row>
    <row r="45" spans="1:7" x14ac:dyDescent="0.25">
      <c r="A45" s="192"/>
      <c r="B45" s="160"/>
      <c r="C45" s="142"/>
      <c r="D45" s="201"/>
      <c r="E45" s="430"/>
      <c r="F45" s="143"/>
      <c r="G45" s="144"/>
    </row>
    <row r="46" spans="1:7" ht="15.75" thickBot="1" x14ac:dyDescent="0.3">
      <c r="A46" s="194" t="s">
        <v>210</v>
      </c>
      <c r="B46" s="162">
        <v>1.6345000000000001</v>
      </c>
      <c r="C46" s="146" t="s">
        <v>211</v>
      </c>
      <c r="D46" s="202">
        <v>0</v>
      </c>
      <c r="E46" s="589" t="s">
        <v>208</v>
      </c>
      <c r="F46" s="591"/>
      <c r="G46" s="148">
        <f>(B46*D46)+F46</f>
        <v>0</v>
      </c>
    </row>
    <row r="47" spans="1:7" ht="15.75" thickBot="1" x14ac:dyDescent="0.3">
      <c r="A47" s="167" t="s">
        <v>184</v>
      </c>
      <c r="B47" s="411" t="e">
        <f>SUM(G45:G46)/SUM(D45:D46)</f>
        <v>#DIV/0!</v>
      </c>
      <c r="C47" s="408"/>
      <c r="D47" s="405">
        <f>SUM(D45:D46)</f>
        <v>0</v>
      </c>
      <c r="E47" s="432"/>
      <c r="F47" s="406"/>
      <c r="G47" s="407" t="e">
        <f>B47*D47</f>
        <v>#DIV/0!</v>
      </c>
    </row>
    <row r="48" spans="1:7" ht="15.75" thickBot="1" x14ac:dyDescent="0.3"/>
    <row r="49" spans="1:7" x14ac:dyDescent="0.25">
      <c r="A49" s="149" t="s">
        <v>212</v>
      </c>
      <c r="B49" s="134" t="s">
        <v>173</v>
      </c>
      <c r="C49" s="543" t="s">
        <v>174</v>
      </c>
      <c r="D49" s="135" t="s">
        <v>175</v>
      </c>
      <c r="E49" s="428" t="s">
        <v>176</v>
      </c>
      <c r="F49" s="135" t="s">
        <v>177</v>
      </c>
      <c r="G49" s="150" t="s">
        <v>100</v>
      </c>
    </row>
    <row r="50" spans="1:7" ht="15.75" thickBot="1" x14ac:dyDescent="0.3">
      <c r="A50" s="136" t="s">
        <v>213</v>
      </c>
      <c r="B50" s="137"/>
      <c r="C50" s="138"/>
      <c r="D50" s="139"/>
      <c r="E50" s="429"/>
      <c r="F50" s="191" t="s">
        <v>187</v>
      </c>
      <c r="G50" s="151" t="s">
        <v>180</v>
      </c>
    </row>
    <row r="51" spans="1:7" ht="15.75" thickBot="1" x14ac:dyDescent="0.3">
      <c r="A51" s="192" t="s">
        <v>214</v>
      </c>
      <c r="B51" s="141">
        <v>0.27</v>
      </c>
      <c r="C51" s="142" t="s">
        <v>182</v>
      </c>
      <c r="D51" s="193"/>
      <c r="E51" s="430">
        <v>8.2500000000000004E-2</v>
      </c>
      <c r="F51" s="143">
        <f>B51*E51*D51</f>
        <v>0</v>
      </c>
      <c r="G51" s="153">
        <f>(B51*D51)+F51</f>
        <v>0</v>
      </c>
    </row>
    <row r="52" spans="1:7" ht="15.75" thickBot="1" x14ac:dyDescent="0.3">
      <c r="A52" s="192" t="s">
        <v>215</v>
      </c>
      <c r="B52" s="145">
        <v>0.54</v>
      </c>
      <c r="C52" s="146" t="s">
        <v>182</v>
      </c>
      <c r="D52" s="195"/>
      <c r="E52" s="431">
        <v>8.2500000000000004E-2</v>
      </c>
      <c r="F52" s="147">
        <f>B52*E52*D52</f>
        <v>0</v>
      </c>
      <c r="G52" s="153">
        <f>(B52*D52)+F52</f>
        <v>0</v>
      </c>
    </row>
    <row r="53" spans="1:7" ht="15.75" thickBot="1" x14ac:dyDescent="0.3">
      <c r="A53" s="167" t="s">
        <v>184</v>
      </c>
      <c r="B53" s="403" t="e">
        <f>SUM(G51)/SUM(D51)</f>
        <v>#DIV/0!</v>
      </c>
      <c r="C53" s="408"/>
      <c r="D53" s="405">
        <f>SUM(D51:D52)</f>
        <v>0</v>
      </c>
      <c r="E53" s="432"/>
      <c r="F53" s="406"/>
      <c r="G53" s="409" t="e">
        <f>B53*D53</f>
        <v>#DIV/0!</v>
      </c>
    </row>
    <row r="54" spans="1:7" ht="15.75" thickBot="1" x14ac:dyDescent="0.3"/>
    <row r="55" spans="1:7" x14ac:dyDescent="0.25">
      <c r="A55" s="154" t="s">
        <v>216</v>
      </c>
      <c r="B55" s="134" t="s">
        <v>173</v>
      </c>
      <c r="C55" s="543" t="s">
        <v>174</v>
      </c>
      <c r="D55" s="135" t="s">
        <v>175</v>
      </c>
      <c r="E55" s="428" t="s">
        <v>176</v>
      </c>
      <c r="F55" s="135" t="s">
        <v>177</v>
      </c>
      <c r="G55" s="544" t="s">
        <v>100</v>
      </c>
    </row>
    <row r="56" spans="1:7" ht="15.75" thickBot="1" x14ac:dyDescent="0.3">
      <c r="A56" s="155" t="s">
        <v>217</v>
      </c>
      <c r="B56" s="196"/>
      <c r="C56" s="197"/>
      <c r="D56" s="198"/>
      <c r="E56" s="433"/>
      <c r="F56" s="191" t="s">
        <v>187</v>
      </c>
      <c r="G56" s="140" t="s">
        <v>180</v>
      </c>
    </row>
    <row r="57" spans="1:7" x14ac:dyDescent="0.25">
      <c r="A57" s="247" t="s">
        <v>218</v>
      </c>
      <c r="B57" s="141">
        <v>54</v>
      </c>
      <c r="C57" s="142" t="s">
        <v>219</v>
      </c>
      <c r="D57" s="193">
        <v>0</v>
      </c>
      <c r="E57" s="430"/>
      <c r="F57" s="143">
        <f>B57*E57*D57</f>
        <v>0</v>
      </c>
      <c r="G57" s="144">
        <f t="shared" ref="G57:G63" si="2">(B57*D57)+F57</f>
        <v>0</v>
      </c>
    </row>
    <row r="58" spans="1:7" x14ac:dyDescent="0.25">
      <c r="A58" s="199" t="s">
        <v>220</v>
      </c>
      <c r="B58" s="156">
        <v>50</v>
      </c>
      <c r="C58" s="157" t="s">
        <v>219</v>
      </c>
      <c r="D58" s="200">
        <v>0</v>
      </c>
      <c r="E58" s="424"/>
      <c r="F58" s="158">
        <f t="shared" ref="F58:F63" si="3">B58*E58*D58</f>
        <v>0</v>
      </c>
      <c r="G58" s="159">
        <f t="shared" si="2"/>
        <v>0</v>
      </c>
    </row>
    <row r="59" spans="1:7" x14ac:dyDescent="0.25">
      <c r="A59" s="199" t="s">
        <v>221</v>
      </c>
      <c r="B59" s="156">
        <v>95</v>
      </c>
      <c r="C59" s="157" t="s">
        <v>219</v>
      </c>
      <c r="D59" s="200">
        <v>0</v>
      </c>
      <c r="E59" s="424"/>
      <c r="F59" s="158">
        <f t="shared" si="3"/>
        <v>0</v>
      </c>
      <c r="G59" s="159">
        <f t="shared" si="2"/>
        <v>0</v>
      </c>
    </row>
    <row r="60" spans="1:7" x14ac:dyDescent="0.25">
      <c r="A60" s="199" t="s">
        <v>222</v>
      </c>
      <c r="B60" s="156">
        <v>135</v>
      </c>
      <c r="C60" s="157" t="s">
        <v>219</v>
      </c>
      <c r="D60" s="200">
        <v>0</v>
      </c>
      <c r="E60" s="424"/>
      <c r="F60" s="158">
        <f t="shared" si="3"/>
        <v>0</v>
      </c>
      <c r="G60" s="159">
        <f t="shared" si="2"/>
        <v>0</v>
      </c>
    </row>
    <row r="61" spans="1:7" x14ac:dyDescent="0.25">
      <c r="A61" s="199" t="s">
        <v>223</v>
      </c>
      <c r="B61" s="156">
        <v>95</v>
      </c>
      <c r="C61" s="157" t="s">
        <v>219</v>
      </c>
      <c r="D61" s="200">
        <v>0</v>
      </c>
      <c r="E61" s="424"/>
      <c r="F61" s="158">
        <f t="shared" si="3"/>
        <v>0</v>
      </c>
      <c r="G61" s="159">
        <f t="shared" si="2"/>
        <v>0</v>
      </c>
    </row>
    <row r="62" spans="1:7" x14ac:dyDescent="0.25">
      <c r="A62" s="199" t="s">
        <v>224</v>
      </c>
      <c r="B62" s="156">
        <v>100</v>
      </c>
      <c r="C62" s="157" t="s">
        <v>219</v>
      </c>
      <c r="D62" s="200">
        <v>0</v>
      </c>
      <c r="E62" s="424"/>
      <c r="F62" s="158">
        <f t="shared" si="3"/>
        <v>0</v>
      </c>
      <c r="G62" s="159">
        <f t="shared" si="2"/>
        <v>0</v>
      </c>
    </row>
    <row r="63" spans="1:7" ht="15.75" thickBot="1" x14ac:dyDescent="0.3">
      <c r="A63" s="199" t="s">
        <v>225</v>
      </c>
      <c r="B63" s="156">
        <v>125</v>
      </c>
      <c r="C63" s="157" t="s">
        <v>219</v>
      </c>
      <c r="D63" s="200">
        <v>0</v>
      </c>
      <c r="E63" s="424"/>
      <c r="F63" s="158">
        <f t="shared" si="3"/>
        <v>0</v>
      </c>
      <c r="G63" s="159">
        <f t="shared" si="2"/>
        <v>0</v>
      </c>
    </row>
    <row r="64" spans="1:7" ht="15.75" thickBot="1" x14ac:dyDescent="0.3">
      <c r="A64" s="397" t="s">
        <v>184</v>
      </c>
      <c r="B64" s="403" t="e">
        <f>SUM(G57:G63)/SUM(D57:D63)</f>
        <v>#DIV/0!</v>
      </c>
      <c r="C64" s="404"/>
      <c r="D64" s="405">
        <f>SUM(D57:D63)</f>
        <v>0</v>
      </c>
      <c r="E64" s="432"/>
      <c r="F64" s="406"/>
      <c r="G64" s="407" t="e">
        <f>B64*D64</f>
        <v>#DIV/0!</v>
      </c>
    </row>
  </sheetData>
  <mergeCells count="2">
    <mergeCell ref="E40:F40"/>
    <mergeCell ref="E46:F46"/>
  </mergeCells>
  <pageMargins left="0.7" right="0.7" top="0.75" bottom="0.75" header="0.3" footer="0.3"/>
  <pageSetup scale="50" orientation="portrait" r:id="rId1"/>
  <headerFooter>
    <oddFooter>&amp;LPage &amp;P of &amp;N&amp;CTab G - General Calculations&amp;RREV 09/2015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Q61"/>
  <sheetViews>
    <sheetView zoomScale="70" zoomScaleNormal="70" zoomScaleSheetLayoutView="85" workbookViewId="0">
      <selection activeCell="AE20" sqref="AE20"/>
    </sheetView>
  </sheetViews>
  <sheetFormatPr defaultColWidth="9.140625" defaultRowHeight="12.75" x14ac:dyDescent="0.2"/>
  <cols>
    <col min="1" max="1" width="8.140625" style="1" customWidth="1"/>
    <col min="2" max="2" width="21.7109375" style="1" customWidth="1"/>
    <col min="3" max="4" width="9.28515625" style="1" customWidth="1"/>
    <col min="5" max="5" width="8.7109375" style="1" customWidth="1"/>
    <col min="6" max="6" width="8.140625" style="1" customWidth="1"/>
    <col min="7" max="7" width="34.85546875" style="8" customWidth="1"/>
    <col min="8" max="8" width="13.85546875" style="2" customWidth="1"/>
    <col min="9" max="9" width="9.140625" style="1"/>
    <col min="10" max="10" width="10.7109375" style="1" customWidth="1"/>
    <col min="11" max="11" width="9.140625" style="1"/>
    <col min="12" max="12" width="10" style="1" customWidth="1"/>
    <col min="13" max="13" width="9.85546875" style="1" customWidth="1"/>
    <col min="14" max="15" width="9.140625" style="1"/>
    <col min="16" max="16" width="13.140625" style="1" customWidth="1"/>
    <col min="17" max="16384" width="9.140625" style="1"/>
  </cols>
  <sheetData>
    <row r="1" spans="1:16" ht="18.75" x14ac:dyDescent="0.3">
      <c r="A1" s="45" t="s">
        <v>226</v>
      </c>
    </row>
    <row r="2" spans="1:16" ht="15.75" x14ac:dyDescent="0.25">
      <c r="A2" s="20" t="s">
        <v>28</v>
      </c>
    </row>
    <row r="3" spans="1:16" ht="15" x14ac:dyDescent="0.25">
      <c r="A3" s="434"/>
      <c r="B3"/>
      <c r="C3"/>
      <c r="D3"/>
      <c r="E3"/>
      <c r="F3"/>
      <c r="G3" s="70"/>
      <c r="H3" s="50"/>
      <c r="I3"/>
      <c r="J3"/>
      <c r="K3"/>
      <c r="L3"/>
      <c r="M3"/>
      <c r="N3"/>
      <c r="O3"/>
      <c r="P3"/>
    </row>
    <row r="4" spans="1:16" ht="15" x14ac:dyDescent="0.25">
      <c r="A4" s="434"/>
      <c r="B4"/>
      <c r="C4"/>
      <c r="D4"/>
      <c r="E4"/>
      <c r="F4"/>
      <c r="G4" s="70"/>
      <c r="H4" s="50"/>
      <c r="I4"/>
      <c r="J4"/>
      <c r="K4"/>
      <c r="L4"/>
      <c r="M4"/>
      <c r="N4"/>
      <c r="O4"/>
      <c r="P4"/>
    </row>
    <row r="5" spans="1:16" ht="15" x14ac:dyDescent="0.25">
      <c r="A5" s="434"/>
      <c r="B5"/>
      <c r="C5"/>
      <c r="D5"/>
      <c r="E5"/>
      <c r="F5"/>
      <c r="G5" s="70"/>
      <c r="H5" s="50"/>
      <c r="I5"/>
      <c r="J5"/>
      <c r="K5"/>
      <c r="L5"/>
      <c r="M5"/>
      <c r="N5"/>
      <c r="O5"/>
      <c r="P5"/>
    </row>
    <row r="6" spans="1:16" customFormat="1" ht="15" x14ac:dyDescent="0.25">
      <c r="A6" s="435" t="s">
        <v>12</v>
      </c>
      <c r="B6" s="1"/>
      <c r="C6" s="69" t="str">
        <f>'Price Summary (B)'!B7</f>
        <v>005</v>
      </c>
      <c r="D6" s="1"/>
      <c r="E6" s="1"/>
      <c r="F6" s="1"/>
      <c r="G6" s="72"/>
      <c r="H6" s="73"/>
    </row>
    <row r="7" spans="1:16" ht="15" x14ac:dyDescent="0.25">
      <c r="A7" t="s">
        <v>13</v>
      </c>
      <c r="C7" s="69"/>
      <c r="D7"/>
      <c r="E7"/>
      <c r="F7"/>
      <c r="G7" s="74"/>
      <c r="H7" s="70"/>
      <c r="I7" s="2"/>
    </row>
    <row r="8" spans="1:16" ht="15" x14ac:dyDescent="0.25">
      <c r="A8"/>
      <c r="B8"/>
      <c r="C8"/>
      <c r="D8"/>
      <c r="E8"/>
      <c r="F8"/>
      <c r="G8"/>
      <c r="H8"/>
      <c r="I8"/>
      <c r="J8"/>
      <c r="K8"/>
      <c r="L8"/>
      <c r="M8"/>
      <c r="N8"/>
      <c r="O8"/>
      <c r="P8"/>
    </row>
    <row r="9" spans="1:16" ht="15" x14ac:dyDescent="0.25">
      <c r="A9"/>
      <c r="B9"/>
      <c r="C9"/>
      <c r="D9" s="72" t="s">
        <v>227</v>
      </c>
      <c r="E9" s="204"/>
      <c r="F9" s="204"/>
      <c r="G9" s="465"/>
      <c r="H9" s="204"/>
      <c r="I9" s="204"/>
      <c r="J9" s="204"/>
      <c r="K9" s="204"/>
      <c r="L9"/>
      <c r="M9"/>
      <c r="N9"/>
      <c r="O9"/>
      <c r="P9"/>
    </row>
    <row r="10" spans="1:16" ht="15.75" thickBot="1" x14ac:dyDescent="0.3">
      <c r="A10" s="72"/>
      <c r="B10" s="69"/>
      <c r="C10"/>
      <c r="D10"/>
      <c r="E10"/>
      <c r="F10"/>
      <c r="G10" s="70"/>
      <c r="H10" s="50"/>
      <c r="I10"/>
      <c r="J10"/>
      <c r="K10"/>
      <c r="L10"/>
      <c r="M10"/>
      <c r="N10"/>
      <c r="O10"/>
      <c r="P10"/>
    </row>
    <row r="11" spans="1:16" customFormat="1" ht="15.75" thickBot="1" x14ac:dyDescent="0.3">
      <c r="A11" s="545"/>
      <c r="B11" s="546"/>
      <c r="C11" s="547"/>
      <c r="D11" s="546"/>
      <c r="E11" s="546"/>
      <c r="F11" s="546"/>
      <c r="G11" s="546"/>
      <c r="H11" s="548"/>
      <c r="I11" s="592" t="s">
        <v>228</v>
      </c>
      <c r="J11" s="593"/>
      <c r="K11" s="594" t="s">
        <v>229</v>
      </c>
      <c r="L11" s="595"/>
      <c r="M11" s="594" t="s">
        <v>230</v>
      </c>
      <c r="N11" s="595"/>
      <c r="O11" s="549"/>
      <c r="P11" s="550"/>
    </row>
    <row r="12" spans="1:16" customFormat="1" ht="15" x14ac:dyDescent="0.25">
      <c r="A12" s="205" t="s">
        <v>231</v>
      </c>
      <c r="B12" s="205" t="s">
        <v>232</v>
      </c>
      <c r="C12" s="596" t="s">
        <v>233</v>
      </c>
      <c r="D12" s="597"/>
      <c r="E12" s="597"/>
      <c r="F12" s="597"/>
      <c r="G12" s="597"/>
      <c r="H12" s="598"/>
      <c r="I12" s="599" t="s">
        <v>234</v>
      </c>
      <c r="J12" s="601" t="s">
        <v>235</v>
      </c>
      <c r="K12" s="603" t="s">
        <v>236</v>
      </c>
      <c r="L12" s="601" t="s">
        <v>235</v>
      </c>
      <c r="M12" s="606" t="s">
        <v>237</v>
      </c>
      <c r="N12" s="606" t="s">
        <v>238</v>
      </c>
      <c r="O12" s="206" t="s">
        <v>239</v>
      </c>
      <c r="P12" s="207" t="s">
        <v>240</v>
      </c>
    </row>
    <row r="13" spans="1:16" customFormat="1" ht="15" x14ac:dyDescent="0.25">
      <c r="A13" s="205" t="s">
        <v>241</v>
      </c>
      <c r="B13" s="208"/>
      <c r="C13" s="209"/>
      <c r="D13" s="209"/>
      <c r="E13" s="209"/>
      <c r="F13" s="209"/>
      <c r="G13" s="209"/>
      <c r="H13" s="209"/>
      <c r="I13" s="599"/>
      <c r="J13" s="602"/>
      <c r="K13" s="604"/>
      <c r="L13" s="602"/>
      <c r="M13" s="607"/>
      <c r="N13" s="607"/>
      <c r="O13" s="210" t="s">
        <v>242</v>
      </c>
      <c r="P13" s="211" t="s">
        <v>239</v>
      </c>
    </row>
    <row r="14" spans="1:16" customFormat="1" ht="15.75" thickBot="1" x14ac:dyDescent="0.3">
      <c r="A14" s="212"/>
      <c r="B14" s="212"/>
      <c r="C14" s="466" t="s">
        <v>243</v>
      </c>
      <c r="D14" s="466" t="s">
        <v>121</v>
      </c>
      <c r="E14" s="466" t="s">
        <v>244</v>
      </c>
      <c r="F14" s="466" t="s">
        <v>245</v>
      </c>
      <c r="G14" s="613" t="s">
        <v>246</v>
      </c>
      <c r="H14" s="614"/>
      <c r="I14" s="600"/>
      <c r="J14" s="213"/>
      <c r="K14" s="605"/>
      <c r="L14" s="213"/>
      <c r="M14" s="608"/>
      <c r="N14" s="608"/>
      <c r="O14" s="214" t="s">
        <v>247</v>
      </c>
      <c r="P14" s="215" t="s">
        <v>248</v>
      </c>
    </row>
    <row r="15" spans="1:16" customFormat="1" ht="15.75" thickTop="1" x14ac:dyDescent="0.25">
      <c r="A15" s="467">
        <v>1</v>
      </c>
      <c r="B15" s="467"/>
      <c r="C15" s="468"/>
      <c r="D15" s="468"/>
      <c r="E15" s="468"/>
      <c r="F15" s="468"/>
      <c r="G15" s="615"/>
      <c r="H15" s="616"/>
      <c r="I15" s="468"/>
      <c r="J15" s="468"/>
      <c r="K15" s="468"/>
      <c r="L15" s="468"/>
      <c r="M15" s="216"/>
      <c r="N15" s="217"/>
      <c r="O15" s="469"/>
      <c r="P15" s="470">
        <v>0</v>
      </c>
    </row>
    <row r="16" spans="1:16" customFormat="1" ht="15" x14ac:dyDescent="0.25">
      <c r="A16" s="467">
        <v>2</v>
      </c>
      <c r="B16" s="467"/>
      <c r="C16" s="468"/>
      <c r="D16" s="468"/>
      <c r="E16" s="468"/>
      <c r="F16" s="468"/>
      <c r="G16" s="609"/>
      <c r="H16" s="610"/>
      <c r="I16" s="468"/>
      <c r="J16" s="468"/>
      <c r="K16" s="468"/>
      <c r="L16" s="468"/>
      <c r="M16" s="471"/>
      <c r="N16" s="472"/>
      <c r="O16" s="469"/>
      <c r="P16" s="470">
        <f t="shared" ref="P16:P24" si="0">G16*O16</f>
        <v>0</v>
      </c>
    </row>
    <row r="17" spans="1:16" customFormat="1" ht="15" x14ac:dyDescent="0.25">
      <c r="A17" s="467">
        <v>3</v>
      </c>
      <c r="B17" s="467"/>
      <c r="C17" s="468"/>
      <c r="D17" s="468"/>
      <c r="E17" s="468"/>
      <c r="F17" s="468"/>
      <c r="G17" s="609"/>
      <c r="H17" s="610"/>
      <c r="I17" s="468"/>
      <c r="J17" s="468"/>
      <c r="K17" s="468"/>
      <c r="L17" s="468"/>
      <c r="M17" s="473"/>
      <c r="N17" s="474"/>
      <c r="O17" s="469"/>
      <c r="P17" s="470">
        <f t="shared" si="0"/>
        <v>0</v>
      </c>
    </row>
    <row r="18" spans="1:16" customFormat="1" ht="15" x14ac:dyDescent="0.25">
      <c r="A18" s="467">
        <v>4</v>
      </c>
      <c r="B18" s="467"/>
      <c r="C18" s="468"/>
      <c r="D18" s="468"/>
      <c r="E18" s="468"/>
      <c r="F18" s="468"/>
      <c r="G18" s="609"/>
      <c r="H18" s="610"/>
      <c r="I18" s="468"/>
      <c r="J18" s="468"/>
      <c r="K18" s="468"/>
      <c r="L18" s="468"/>
      <c r="M18" s="473"/>
      <c r="N18" s="475"/>
      <c r="O18" s="469"/>
      <c r="P18" s="470">
        <f t="shared" si="0"/>
        <v>0</v>
      </c>
    </row>
    <row r="19" spans="1:16" customFormat="1" ht="15" x14ac:dyDescent="0.25">
      <c r="A19" s="467">
        <v>5</v>
      </c>
      <c r="B19" s="467"/>
      <c r="C19" s="468"/>
      <c r="D19" s="468"/>
      <c r="E19" s="468"/>
      <c r="F19" s="468"/>
      <c r="G19" s="609"/>
      <c r="H19" s="610"/>
      <c r="I19" s="468"/>
      <c r="J19" s="468"/>
      <c r="K19" s="468"/>
      <c r="L19" s="468"/>
      <c r="M19" s="473"/>
      <c r="N19" s="476"/>
      <c r="O19" s="469"/>
      <c r="P19" s="470">
        <f t="shared" si="0"/>
        <v>0</v>
      </c>
    </row>
    <row r="20" spans="1:16" customFormat="1" ht="15" x14ac:dyDescent="0.25">
      <c r="A20" s="467">
        <v>6</v>
      </c>
      <c r="B20" s="467"/>
      <c r="C20" s="468"/>
      <c r="D20" s="468"/>
      <c r="E20" s="468"/>
      <c r="F20" s="468"/>
      <c r="G20" s="609"/>
      <c r="H20" s="610"/>
      <c r="I20" s="468"/>
      <c r="J20" s="468"/>
      <c r="K20" s="468"/>
      <c r="L20" s="468"/>
      <c r="M20" s="471"/>
      <c r="N20" s="477"/>
      <c r="O20" s="469"/>
      <c r="P20" s="470">
        <f t="shared" si="0"/>
        <v>0</v>
      </c>
    </row>
    <row r="21" spans="1:16" customFormat="1" ht="15" x14ac:dyDescent="0.25">
      <c r="A21" s="467">
        <v>7</v>
      </c>
      <c r="B21" s="467"/>
      <c r="C21" s="468"/>
      <c r="D21" s="468"/>
      <c r="E21" s="468"/>
      <c r="F21" s="468"/>
      <c r="G21" s="609"/>
      <c r="H21" s="610"/>
      <c r="I21" s="468"/>
      <c r="J21" s="468"/>
      <c r="K21" s="468"/>
      <c r="L21" s="468"/>
      <c r="M21" s="471"/>
      <c r="N21" s="472"/>
      <c r="O21" s="469"/>
      <c r="P21" s="470">
        <f t="shared" si="0"/>
        <v>0</v>
      </c>
    </row>
    <row r="22" spans="1:16" customFormat="1" ht="15" x14ac:dyDescent="0.25">
      <c r="A22" s="467">
        <v>8</v>
      </c>
      <c r="B22" s="467"/>
      <c r="C22" s="468"/>
      <c r="D22" s="468"/>
      <c r="E22" s="468"/>
      <c r="F22" s="468"/>
      <c r="G22" s="609"/>
      <c r="H22" s="610"/>
      <c r="I22" s="468"/>
      <c r="J22" s="468"/>
      <c r="K22" s="468"/>
      <c r="L22" s="468"/>
      <c r="M22" s="473"/>
      <c r="N22" s="475"/>
      <c r="O22" s="469"/>
      <c r="P22" s="470">
        <f t="shared" si="0"/>
        <v>0</v>
      </c>
    </row>
    <row r="23" spans="1:16" customFormat="1" ht="28.5" customHeight="1" x14ac:dyDescent="0.25">
      <c r="A23" s="467">
        <v>9</v>
      </c>
      <c r="B23" s="467"/>
      <c r="C23" s="468"/>
      <c r="D23" s="468"/>
      <c r="E23" s="468"/>
      <c r="F23" s="468"/>
      <c r="G23" s="609"/>
      <c r="H23" s="610"/>
      <c r="I23" s="468"/>
      <c r="J23" s="468"/>
      <c r="K23" s="468"/>
      <c r="L23" s="468"/>
      <c r="M23" s="473"/>
      <c r="N23" s="475"/>
      <c r="O23" s="469"/>
      <c r="P23" s="470">
        <f t="shared" si="0"/>
        <v>0</v>
      </c>
    </row>
    <row r="24" spans="1:16" customFormat="1" ht="15.75" thickBot="1" x14ac:dyDescent="0.3">
      <c r="A24" s="467">
        <v>10</v>
      </c>
      <c r="B24" s="467"/>
      <c r="C24" s="468"/>
      <c r="D24" s="468"/>
      <c r="E24" s="468"/>
      <c r="F24" s="468"/>
      <c r="G24" s="609"/>
      <c r="H24" s="610"/>
      <c r="I24" s="468"/>
      <c r="J24" s="468"/>
      <c r="K24" s="468"/>
      <c r="L24" s="468"/>
      <c r="M24" s="478"/>
      <c r="N24" s="472"/>
      <c r="O24" s="469"/>
      <c r="P24" s="470">
        <f t="shared" si="0"/>
        <v>0</v>
      </c>
    </row>
    <row r="25" spans="1:16" customFormat="1" ht="16.5" thickTop="1" thickBot="1" x14ac:dyDescent="0.3">
      <c r="A25" s="611"/>
      <c r="B25" s="612"/>
      <c r="C25" s="218"/>
      <c r="D25" s="218"/>
      <c r="E25" s="218"/>
      <c r="F25" s="218"/>
      <c r="G25" s="218"/>
      <c r="H25" s="218"/>
      <c r="I25" s="218"/>
      <c r="J25" s="218"/>
      <c r="K25" s="218"/>
      <c r="L25" s="218"/>
      <c r="M25" s="612" t="s">
        <v>249</v>
      </c>
      <c r="N25" s="612"/>
      <c r="O25" s="612"/>
      <c r="P25" s="219">
        <f>SUM(P15:P24)</f>
        <v>0</v>
      </c>
    </row>
    <row r="26" spans="1:16" customFormat="1" ht="16.5" thickTop="1" thickBot="1" x14ac:dyDescent="0.3">
      <c r="A26" s="220"/>
      <c r="B26" s="221"/>
      <c r="C26" s="220"/>
      <c r="D26" s="220"/>
      <c r="E26" s="220"/>
      <c r="F26" s="220"/>
      <c r="G26" s="220"/>
      <c r="H26" s="220"/>
      <c r="I26" s="222"/>
      <c r="J26" s="222"/>
    </row>
    <row r="27" spans="1:16" customFormat="1" ht="15" x14ac:dyDescent="0.25">
      <c r="A27" s="545"/>
      <c r="B27" s="547"/>
      <c r="C27" s="546"/>
      <c r="D27" s="546"/>
      <c r="E27" s="551"/>
      <c r="F27" s="546"/>
      <c r="G27" s="546"/>
      <c r="H27" s="546"/>
      <c r="I27" s="223"/>
      <c r="J27" s="552"/>
      <c r="K27" s="630" t="s">
        <v>250</v>
      </c>
      <c r="L27" s="631"/>
      <c r="M27" s="631"/>
      <c r="N27" s="632"/>
      <c r="O27" s="553" t="s">
        <v>242</v>
      </c>
      <c r="P27" s="554" t="s">
        <v>240</v>
      </c>
    </row>
    <row r="28" spans="1:16" customFormat="1" ht="15" x14ac:dyDescent="0.25">
      <c r="A28" s="205" t="s">
        <v>231</v>
      </c>
      <c r="B28" s="639" t="s">
        <v>251</v>
      </c>
      <c r="C28" s="640"/>
      <c r="D28" s="640"/>
      <c r="E28" s="641" t="s">
        <v>252</v>
      </c>
      <c r="F28" s="597"/>
      <c r="G28" s="597"/>
      <c r="H28" s="597"/>
      <c r="I28" s="597"/>
      <c r="J28" s="597"/>
      <c r="K28" s="633"/>
      <c r="L28" s="634"/>
      <c r="M28" s="634"/>
      <c r="N28" s="635"/>
      <c r="O28" s="224" t="s">
        <v>247</v>
      </c>
      <c r="P28" s="205" t="s">
        <v>253</v>
      </c>
    </row>
    <row r="29" spans="1:16" customFormat="1" ht="15" x14ac:dyDescent="0.25">
      <c r="A29" s="205" t="s">
        <v>241</v>
      </c>
      <c r="B29" s="225"/>
      <c r="C29" s="209"/>
      <c r="D29" s="209"/>
      <c r="E29" s="226"/>
      <c r="F29" s="209"/>
      <c r="G29" s="209"/>
      <c r="H29" s="209"/>
      <c r="I29" s="209"/>
      <c r="J29" s="209"/>
      <c r="K29" s="633"/>
      <c r="L29" s="634"/>
      <c r="M29" s="634"/>
      <c r="N29" s="635"/>
      <c r="O29" s="224" t="s">
        <v>254</v>
      </c>
      <c r="P29" s="205" t="s">
        <v>248</v>
      </c>
    </row>
    <row r="30" spans="1:16" customFormat="1" ht="15.75" thickBot="1" x14ac:dyDescent="0.3">
      <c r="A30" s="212"/>
      <c r="B30" s="227"/>
      <c r="C30" s="228"/>
      <c r="D30" s="229"/>
      <c r="E30" s="642" t="s">
        <v>255</v>
      </c>
      <c r="F30" s="643"/>
      <c r="G30" s="230" t="s">
        <v>256</v>
      </c>
      <c r="H30" s="231" t="s">
        <v>256</v>
      </c>
      <c r="I30" s="644" t="s">
        <v>240</v>
      </c>
      <c r="J30" s="645"/>
      <c r="K30" s="636"/>
      <c r="L30" s="637"/>
      <c r="M30" s="637"/>
      <c r="N30" s="638"/>
      <c r="O30" s="232"/>
      <c r="P30" s="233"/>
    </row>
    <row r="31" spans="1:16" s="527" customFormat="1" ht="15" customHeight="1" thickTop="1" x14ac:dyDescent="0.25">
      <c r="A31" s="523">
        <v>1</v>
      </c>
      <c r="B31" s="617"/>
      <c r="C31" s="618"/>
      <c r="D31" s="619"/>
      <c r="E31" s="620"/>
      <c r="F31" s="621"/>
      <c r="G31" s="524"/>
      <c r="H31" s="525"/>
      <c r="I31" s="622"/>
      <c r="J31" s="623"/>
      <c r="K31" s="622"/>
      <c r="L31" s="624"/>
      <c r="M31" s="624"/>
      <c r="N31" s="625"/>
      <c r="O31" s="526"/>
      <c r="P31" s="526">
        <v>0</v>
      </c>
    </row>
    <row r="32" spans="1:16" s="527" customFormat="1" ht="15.6" customHeight="1" x14ac:dyDescent="0.25">
      <c r="A32" s="523">
        <v>2</v>
      </c>
      <c r="B32" s="617"/>
      <c r="C32" s="618"/>
      <c r="D32" s="619"/>
      <c r="E32" s="626"/>
      <c r="F32" s="627"/>
      <c r="G32" s="528"/>
      <c r="H32" s="529"/>
      <c r="I32" s="626"/>
      <c r="J32" s="627"/>
      <c r="K32" s="626"/>
      <c r="L32" s="628"/>
      <c r="M32" s="628"/>
      <c r="N32" s="629"/>
      <c r="O32" s="526"/>
      <c r="P32" s="532">
        <v>0</v>
      </c>
    </row>
    <row r="33" spans="1:17" s="527" customFormat="1" ht="15" x14ac:dyDescent="0.25">
      <c r="A33" s="523">
        <v>3</v>
      </c>
      <c r="B33" s="646"/>
      <c r="C33" s="647"/>
      <c r="D33" s="648"/>
      <c r="E33" s="626"/>
      <c r="F33" s="627"/>
      <c r="G33" s="530"/>
      <c r="H33" s="529"/>
      <c r="I33" s="649"/>
      <c r="J33" s="650"/>
      <c r="K33" s="649"/>
      <c r="L33" s="659"/>
      <c r="M33" s="659"/>
      <c r="N33" s="660"/>
      <c r="O33" s="526"/>
      <c r="P33" s="532">
        <v>0</v>
      </c>
    </row>
    <row r="34" spans="1:17" s="527" customFormat="1" ht="15" x14ac:dyDescent="0.25">
      <c r="A34" s="523">
        <v>4</v>
      </c>
      <c r="B34" s="646"/>
      <c r="C34" s="647"/>
      <c r="D34" s="648"/>
      <c r="E34" s="626"/>
      <c r="F34" s="627"/>
      <c r="G34" s="531"/>
      <c r="H34" s="529"/>
      <c r="I34" s="620"/>
      <c r="J34" s="621"/>
      <c r="K34" s="620"/>
      <c r="L34" s="661"/>
      <c r="M34" s="661"/>
      <c r="N34" s="662"/>
      <c r="O34" s="526"/>
      <c r="P34" s="532">
        <v>0</v>
      </c>
    </row>
    <row r="35" spans="1:17" s="527" customFormat="1" ht="14.1" customHeight="1" x14ac:dyDescent="0.25">
      <c r="A35" s="523">
        <v>5</v>
      </c>
      <c r="B35" s="646"/>
      <c r="C35" s="647"/>
      <c r="D35" s="648"/>
      <c r="E35" s="649"/>
      <c r="F35" s="650"/>
      <c r="G35" s="528"/>
      <c r="H35" s="529"/>
      <c r="I35" s="626"/>
      <c r="J35" s="627"/>
      <c r="K35" s="626"/>
      <c r="L35" s="628"/>
      <c r="M35" s="628"/>
      <c r="N35" s="629"/>
      <c r="O35" s="526"/>
      <c r="P35" s="532">
        <v>0</v>
      </c>
    </row>
    <row r="36" spans="1:17" customFormat="1" ht="15" x14ac:dyDescent="0.25">
      <c r="A36" s="467">
        <v>6</v>
      </c>
      <c r="B36" s="651"/>
      <c r="C36" s="652"/>
      <c r="D36" s="653"/>
      <c r="E36" s="654"/>
      <c r="F36" s="655"/>
      <c r="G36" s="483"/>
      <c r="H36" s="521"/>
      <c r="I36" s="656"/>
      <c r="J36" s="657"/>
      <c r="K36" s="656"/>
      <c r="L36" s="658"/>
      <c r="M36" s="658"/>
      <c r="N36" s="610"/>
      <c r="O36" s="479"/>
      <c r="P36" s="479">
        <f t="shared" ref="P36:P40" si="1">I36*O36</f>
        <v>0</v>
      </c>
    </row>
    <row r="37" spans="1:17" customFormat="1" ht="15" x14ac:dyDescent="0.25">
      <c r="A37" s="467">
        <v>7</v>
      </c>
      <c r="B37" s="668"/>
      <c r="C37" s="669"/>
      <c r="D37" s="670"/>
      <c r="E37" s="656"/>
      <c r="F37" s="657"/>
      <c r="G37" s="483"/>
      <c r="H37" s="521"/>
      <c r="I37" s="656"/>
      <c r="J37" s="657"/>
      <c r="K37" s="656"/>
      <c r="L37" s="658"/>
      <c r="M37" s="658"/>
      <c r="N37" s="610"/>
      <c r="O37" s="479"/>
      <c r="P37" s="479">
        <f t="shared" si="1"/>
        <v>0</v>
      </c>
    </row>
    <row r="38" spans="1:17" customFormat="1" ht="15" x14ac:dyDescent="0.25">
      <c r="A38" s="467">
        <v>8</v>
      </c>
      <c r="B38" s="671"/>
      <c r="C38" s="672"/>
      <c r="D38" s="673"/>
      <c r="E38" s="674"/>
      <c r="F38" s="675"/>
      <c r="G38" s="483"/>
      <c r="H38" s="521"/>
      <c r="I38" s="656"/>
      <c r="J38" s="657"/>
      <c r="K38" s="656"/>
      <c r="L38" s="658"/>
      <c r="M38" s="658"/>
      <c r="N38" s="610"/>
      <c r="O38" s="479"/>
      <c r="P38" s="479">
        <f t="shared" si="1"/>
        <v>0</v>
      </c>
    </row>
    <row r="39" spans="1:17" customFormat="1" ht="15" x14ac:dyDescent="0.25">
      <c r="A39" s="467">
        <v>9</v>
      </c>
      <c r="B39" s="651"/>
      <c r="C39" s="652"/>
      <c r="D39" s="653"/>
      <c r="E39" s="654"/>
      <c r="F39" s="655"/>
      <c r="G39" s="480"/>
      <c r="H39" s="521"/>
      <c r="I39" s="656"/>
      <c r="J39" s="657"/>
      <c r="K39" s="656"/>
      <c r="L39" s="658"/>
      <c r="M39" s="658"/>
      <c r="N39" s="610"/>
      <c r="O39" s="479"/>
      <c r="P39" s="479">
        <f t="shared" si="1"/>
        <v>0</v>
      </c>
    </row>
    <row r="40" spans="1:17" customFormat="1" ht="15.75" thickBot="1" x14ac:dyDescent="0.3">
      <c r="A40" s="484">
        <v>10</v>
      </c>
      <c r="B40" s="663"/>
      <c r="C40" s="664"/>
      <c r="D40" s="665"/>
      <c r="E40" s="666"/>
      <c r="F40" s="667"/>
      <c r="G40" s="480"/>
      <c r="H40" s="521"/>
      <c r="I40" s="656"/>
      <c r="J40" s="657"/>
      <c r="K40" s="656"/>
      <c r="L40" s="658"/>
      <c r="M40" s="658"/>
      <c r="N40" s="610"/>
      <c r="O40" s="479"/>
      <c r="P40" s="479">
        <f t="shared" si="1"/>
        <v>0</v>
      </c>
    </row>
    <row r="41" spans="1:17" customFormat="1" ht="16.5" thickTop="1" thickBot="1" x14ac:dyDescent="0.3">
      <c r="A41" s="681"/>
      <c r="B41" s="682"/>
      <c r="C41" s="235"/>
      <c r="D41" s="235"/>
      <c r="E41" s="236"/>
      <c r="F41" s="236"/>
      <c r="G41" s="485"/>
      <c r="H41" s="236"/>
      <c r="I41" s="236"/>
      <c r="J41" s="236"/>
      <c r="K41" s="236"/>
      <c r="L41" s="236"/>
      <c r="M41" s="683" t="s">
        <v>257</v>
      </c>
      <c r="N41" s="683"/>
      <c r="O41" s="683"/>
      <c r="P41" s="237">
        <f>SUM(P31:P40)</f>
        <v>0</v>
      </c>
      <c r="Q41" s="54"/>
    </row>
    <row r="42" spans="1:17" customFormat="1" ht="16.5" thickTop="1" thickBot="1" x14ac:dyDescent="0.3">
      <c r="A42" s="220"/>
      <c r="B42" s="221"/>
      <c r="D42" s="220"/>
      <c r="E42" s="220"/>
      <c r="F42" s="220"/>
      <c r="G42" s="220"/>
      <c r="H42" s="238"/>
      <c r="I42" s="238"/>
      <c r="L42" s="203"/>
      <c r="M42" s="203"/>
    </row>
    <row r="43" spans="1:17" customFormat="1" ht="15" x14ac:dyDescent="0.25">
      <c r="A43" s="545"/>
      <c r="B43" s="545"/>
      <c r="C43" s="546"/>
      <c r="D43" s="555"/>
      <c r="E43" s="555"/>
      <c r="F43" s="555"/>
      <c r="G43" s="555"/>
      <c r="H43" s="556"/>
      <c r="I43" s="555"/>
      <c r="J43" s="555"/>
      <c r="K43" s="555"/>
      <c r="L43" s="557"/>
      <c r="M43" s="684" t="s">
        <v>258</v>
      </c>
      <c r="N43" s="684" t="s">
        <v>259</v>
      </c>
      <c r="O43" s="684" t="s">
        <v>260</v>
      </c>
      <c r="P43" s="554" t="s">
        <v>240</v>
      </c>
    </row>
    <row r="44" spans="1:17" customFormat="1" ht="15" x14ac:dyDescent="0.25">
      <c r="A44" s="205" t="s">
        <v>231</v>
      </c>
      <c r="B44" s="205" t="s">
        <v>261</v>
      </c>
      <c r="C44" s="639" t="s">
        <v>262</v>
      </c>
      <c r="D44" s="640"/>
      <c r="E44" s="640"/>
      <c r="F44" s="640"/>
      <c r="G44" s="687"/>
      <c r="H44" s="596" t="s">
        <v>263</v>
      </c>
      <c r="I44" s="597"/>
      <c r="J44" s="597"/>
      <c r="K44" s="597"/>
      <c r="L44" s="688"/>
      <c r="M44" s="685"/>
      <c r="N44" s="685"/>
      <c r="O44" s="685"/>
      <c r="P44" s="205" t="s">
        <v>264</v>
      </c>
    </row>
    <row r="45" spans="1:17" customFormat="1" ht="15" x14ac:dyDescent="0.25">
      <c r="A45" s="205" t="s">
        <v>241</v>
      </c>
      <c r="B45" s="208"/>
      <c r="C45" s="225"/>
      <c r="D45" s="519"/>
      <c r="E45" s="519"/>
      <c r="F45" s="519"/>
      <c r="G45" s="519"/>
      <c r="H45" s="518"/>
      <c r="I45" s="519"/>
      <c r="J45" s="519"/>
      <c r="K45" s="558"/>
      <c r="L45" s="558"/>
      <c r="M45" s="685"/>
      <c r="N45" s="685"/>
      <c r="O45" s="685"/>
      <c r="P45" s="205" t="s">
        <v>248</v>
      </c>
    </row>
    <row r="46" spans="1:17" customFormat="1" ht="15.75" thickBot="1" x14ac:dyDescent="0.3">
      <c r="A46" s="212"/>
      <c r="B46" s="212"/>
      <c r="C46" s="239"/>
      <c r="D46" s="228"/>
      <c r="E46" s="228"/>
      <c r="F46" s="228"/>
      <c r="G46" s="240"/>
      <c r="H46" s="486" t="s">
        <v>265</v>
      </c>
      <c r="I46" s="689" t="s">
        <v>266</v>
      </c>
      <c r="J46" s="690"/>
      <c r="K46" s="691" t="s">
        <v>267</v>
      </c>
      <c r="L46" s="692"/>
      <c r="M46" s="686"/>
      <c r="N46" s="686"/>
      <c r="O46" s="686"/>
      <c r="P46" s="233"/>
    </row>
    <row r="47" spans="1:17" customFormat="1" ht="15.75" thickTop="1" x14ac:dyDescent="0.25">
      <c r="A47" s="467">
        <v>1</v>
      </c>
      <c r="B47" s="467"/>
      <c r="C47" s="676"/>
      <c r="D47" s="677"/>
      <c r="E47" s="677"/>
      <c r="F47" s="677"/>
      <c r="G47" s="241"/>
      <c r="H47" s="468"/>
      <c r="I47" s="615"/>
      <c r="J47" s="678"/>
      <c r="K47" s="679"/>
      <c r="L47" s="680"/>
      <c r="M47" s="242"/>
      <c r="N47" s="243"/>
      <c r="O47" s="479"/>
      <c r="P47" s="487">
        <f>(H47*M47)+(I47*N47)+(K47*O47)</f>
        <v>0</v>
      </c>
    </row>
    <row r="48" spans="1:17" customFormat="1" ht="15" x14ac:dyDescent="0.25">
      <c r="A48" s="467">
        <v>2</v>
      </c>
      <c r="B48" s="467"/>
      <c r="C48" s="651"/>
      <c r="D48" s="652"/>
      <c r="E48" s="652"/>
      <c r="F48" s="652"/>
      <c r="G48" s="472"/>
      <c r="H48" s="468"/>
      <c r="I48" s="609"/>
      <c r="J48" s="658"/>
      <c r="K48" s="656"/>
      <c r="L48" s="657"/>
      <c r="M48" s="488"/>
      <c r="N48" s="475"/>
      <c r="O48" s="479"/>
      <c r="P48" s="487">
        <f t="shared" ref="P48:P56" si="2">(H48*M48)+(I48*N48)+(K48*O48)</f>
        <v>0</v>
      </c>
    </row>
    <row r="49" spans="1:17" customFormat="1" ht="15" x14ac:dyDescent="0.25">
      <c r="A49" s="467">
        <v>3</v>
      </c>
      <c r="B49" s="467"/>
      <c r="C49" s="651"/>
      <c r="D49" s="652"/>
      <c r="E49" s="652"/>
      <c r="F49" s="652"/>
      <c r="G49" s="472"/>
      <c r="H49" s="468"/>
      <c r="I49" s="609"/>
      <c r="J49" s="657"/>
      <c r="K49" s="656"/>
      <c r="L49" s="657"/>
      <c r="M49" s="488"/>
      <c r="N49" s="475"/>
      <c r="O49" s="479"/>
      <c r="P49" s="487">
        <f t="shared" si="2"/>
        <v>0</v>
      </c>
    </row>
    <row r="50" spans="1:17" customFormat="1" ht="15" x14ac:dyDescent="0.25">
      <c r="A50" s="467">
        <v>4</v>
      </c>
      <c r="B50" s="467"/>
      <c r="C50" s="651"/>
      <c r="D50" s="652"/>
      <c r="E50" s="652"/>
      <c r="F50" s="652"/>
      <c r="G50" s="472"/>
      <c r="H50" s="468"/>
      <c r="I50" s="609"/>
      <c r="J50" s="658"/>
      <c r="K50" s="656"/>
      <c r="L50" s="657"/>
      <c r="M50" s="488"/>
      <c r="N50" s="475"/>
      <c r="O50" s="479"/>
      <c r="P50" s="487">
        <f t="shared" si="2"/>
        <v>0</v>
      </c>
    </row>
    <row r="51" spans="1:17" customFormat="1" ht="15" x14ac:dyDescent="0.25">
      <c r="A51" s="467">
        <v>5</v>
      </c>
      <c r="B51" s="467"/>
      <c r="C51" s="651"/>
      <c r="D51" s="652"/>
      <c r="E51" s="652"/>
      <c r="F51" s="652"/>
      <c r="G51" s="472"/>
      <c r="H51" s="468"/>
      <c r="I51" s="609"/>
      <c r="J51" s="657"/>
      <c r="K51" s="656"/>
      <c r="L51" s="657"/>
      <c r="M51" s="488"/>
      <c r="N51" s="475"/>
      <c r="O51" s="479"/>
      <c r="P51" s="487">
        <f t="shared" si="2"/>
        <v>0</v>
      </c>
    </row>
    <row r="52" spans="1:17" customFormat="1" ht="15" x14ac:dyDescent="0.25">
      <c r="A52" s="467">
        <v>6</v>
      </c>
      <c r="B52" s="467"/>
      <c r="C52" s="651"/>
      <c r="D52" s="652"/>
      <c r="E52" s="652"/>
      <c r="F52" s="652"/>
      <c r="G52" s="472"/>
      <c r="H52" s="468"/>
      <c r="I52" s="609"/>
      <c r="J52" s="657"/>
      <c r="K52" s="656"/>
      <c r="L52" s="657"/>
      <c r="M52" s="488"/>
      <c r="N52" s="475"/>
      <c r="O52" s="479"/>
      <c r="P52" s="487">
        <f t="shared" si="2"/>
        <v>0</v>
      </c>
    </row>
    <row r="53" spans="1:17" customFormat="1" ht="15" x14ac:dyDescent="0.25">
      <c r="A53" s="467">
        <v>7</v>
      </c>
      <c r="B53" s="467"/>
      <c r="C53" s="651"/>
      <c r="D53" s="652"/>
      <c r="E53" s="652"/>
      <c r="F53" s="652"/>
      <c r="G53" s="472"/>
      <c r="H53" s="468"/>
      <c r="I53" s="609"/>
      <c r="J53" s="657"/>
      <c r="K53" s="656"/>
      <c r="L53" s="657"/>
      <c r="M53" s="488"/>
      <c r="N53" s="475"/>
      <c r="O53" s="479"/>
      <c r="P53" s="487">
        <f t="shared" si="2"/>
        <v>0</v>
      </c>
    </row>
    <row r="54" spans="1:17" customFormat="1" ht="15" x14ac:dyDescent="0.25">
      <c r="A54" s="467">
        <v>8</v>
      </c>
      <c r="B54" s="467"/>
      <c r="C54" s="651"/>
      <c r="D54" s="652"/>
      <c r="E54" s="652"/>
      <c r="F54" s="652"/>
      <c r="G54" s="472"/>
      <c r="H54" s="468"/>
      <c r="I54" s="609"/>
      <c r="J54" s="657"/>
      <c r="K54" s="656"/>
      <c r="L54" s="657"/>
      <c r="M54" s="488"/>
      <c r="N54" s="475"/>
      <c r="O54" s="479"/>
      <c r="P54" s="487">
        <f t="shared" si="2"/>
        <v>0</v>
      </c>
    </row>
    <row r="55" spans="1:17" customFormat="1" ht="15" x14ac:dyDescent="0.25">
      <c r="A55" s="467">
        <v>9</v>
      </c>
      <c r="B55" s="467"/>
      <c r="C55" s="651"/>
      <c r="D55" s="652"/>
      <c r="E55" s="652"/>
      <c r="F55" s="652"/>
      <c r="G55" s="472"/>
      <c r="H55" s="468"/>
      <c r="I55" s="609"/>
      <c r="J55" s="657"/>
      <c r="K55" s="656"/>
      <c r="L55" s="657"/>
      <c r="M55" s="488"/>
      <c r="N55" s="475"/>
      <c r="O55" s="479"/>
      <c r="P55" s="487">
        <f t="shared" si="2"/>
        <v>0</v>
      </c>
    </row>
    <row r="56" spans="1:17" customFormat="1" ht="15.75" thickBot="1" x14ac:dyDescent="0.3">
      <c r="A56" s="467">
        <v>10</v>
      </c>
      <c r="B56" s="467"/>
      <c r="C56" s="663"/>
      <c r="D56" s="664"/>
      <c r="E56" s="664"/>
      <c r="F56" s="664"/>
      <c r="G56" s="489"/>
      <c r="H56" s="490"/>
      <c r="I56" s="694"/>
      <c r="J56" s="695"/>
      <c r="K56" s="656"/>
      <c r="L56" s="657"/>
      <c r="M56" s="488"/>
      <c r="N56" s="475"/>
      <c r="O56" s="479"/>
      <c r="P56" s="487">
        <f t="shared" si="2"/>
        <v>0</v>
      </c>
    </row>
    <row r="57" spans="1:17" customFormat="1" ht="16.5" thickTop="1" thickBot="1" x14ac:dyDescent="0.3">
      <c r="A57" s="693"/>
      <c r="B57" s="683"/>
      <c r="C57" s="522"/>
      <c r="D57" s="235"/>
      <c r="E57" s="235"/>
      <c r="F57" s="235"/>
      <c r="G57" s="235"/>
      <c r="H57" s="235"/>
      <c r="I57" s="235"/>
      <c r="J57" s="235"/>
      <c r="K57" s="236"/>
      <c r="L57" s="236"/>
      <c r="M57" s="683" t="s">
        <v>268</v>
      </c>
      <c r="N57" s="683"/>
      <c r="O57" s="683"/>
      <c r="P57" s="244">
        <f>SUM(P47:P56)</f>
        <v>0</v>
      </c>
      <c r="Q57" s="54"/>
    </row>
    <row r="58" spans="1:17" customFormat="1" ht="15.75" thickTop="1" x14ac:dyDescent="0.25"/>
    <row r="59" spans="1:17" customFormat="1" ht="15" x14ac:dyDescent="0.25">
      <c r="A59" s="245" t="s">
        <v>269</v>
      </c>
    </row>
    <row r="60" spans="1:17" customFormat="1" ht="15" x14ac:dyDescent="0.25">
      <c r="A60" s="245" t="s">
        <v>270</v>
      </c>
    </row>
    <row r="61" spans="1:17" customFormat="1" ht="15" x14ac:dyDescent="0.25"/>
  </sheetData>
  <mergeCells count="109">
    <mergeCell ref="A57:B57"/>
    <mergeCell ref="M57:O57"/>
    <mergeCell ref="C55:F55"/>
    <mergeCell ref="I55:J55"/>
    <mergeCell ref="K55:L55"/>
    <mergeCell ref="C56:F56"/>
    <mergeCell ref="I56:J56"/>
    <mergeCell ref="K56:L56"/>
    <mergeCell ref="C53:F53"/>
    <mergeCell ref="I53:J53"/>
    <mergeCell ref="K53:L53"/>
    <mergeCell ref="C54:F54"/>
    <mergeCell ref="I54:J54"/>
    <mergeCell ref="K54:L54"/>
    <mergeCell ref="C51:F51"/>
    <mergeCell ref="I51:J51"/>
    <mergeCell ref="K51:L51"/>
    <mergeCell ref="C52:F52"/>
    <mergeCell ref="I52:J52"/>
    <mergeCell ref="K52:L52"/>
    <mergeCell ref="C49:F49"/>
    <mergeCell ref="I49:J49"/>
    <mergeCell ref="K49:L49"/>
    <mergeCell ref="C50:F50"/>
    <mergeCell ref="I50:J50"/>
    <mergeCell ref="K50:L50"/>
    <mergeCell ref="C47:F47"/>
    <mergeCell ref="I47:J47"/>
    <mergeCell ref="K47:L47"/>
    <mergeCell ref="C48:F48"/>
    <mergeCell ref="I48:J48"/>
    <mergeCell ref="K48:L48"/>
    <mergeCell ref="A41:B41"/>
    <mergeCell ref="M41:O41"/>
    <mergeCell ref="M43:M46"/>
    <mergeCell ref="N43:N46"/>
    <mergeCell ref="O43:O46"/>
    <mergeCell ref="C44:G44"/>
    <mergeCell ref="H44:L44"/>
    <mergeCell ref="I46:J46"/>
    <mergeCell ref="K46:L46"/>
    <mergeCell ref="B39:D39"/>
    <mergeCell ref="E39:F39"/>
    <mergeCell ref="I39:J39"/>
    <mergeCell ref="K39:N39"/>
    <mergeCell ref="B40:D40"/>
    <mergeCell ref="E40:F40"/>
    <mergeCell ref="I40:J40"/>
    <mergeCell ref="K40:N40"/>
    <mergeCell ref="B37:D37"/>
    <mergeCell ref="E37:F37"/>
    <mergeCell ref="I37:J37"/>
    <mergeCell ref="K37:N37"/>
    <mergeCell ref="B38:D38"/>
    <mergeCell ref="E38:F38"/>
    <mergeCell ref="I38:J38"/>
    <mergeCell ref="K38:N38"/>
    <mergeCell ref="B35:D35"/>
    <mergeCell ref="E35:F35"/>
    <mergeCell ref="I35:J35"/>
    <mergeCell ref="K35:N35"/>
    <mergeCell ref="B36:D36"/>
    <mergeCell ref="E36:F36"/>
    <mergeCell ref="I36:J36"/>
    <mergeCell ref="K36:N36"/>
    <mergeCell ref="B33:D33"/>
    <mergeCell ref="E33:F33"/>
    <mergeCell ref="I33:J33"/>
    <mergeCell ref="K33:N33"/>
    <mergeCell ref="B34:D34"/>
    <mergeCell ref="E34:F34"/>
    <mergeCell ref="I34:J34"/>
    <mergeCell ref="K34:N34"/>
    <mergeCell ref="B31:D31"/>
    <mergeCell ref="E31:F31"/>
    <mergeCell ref="I31:J31"/>
    <mergeCell ref="K31:N31"/>
    <mergeCell ref="B32:D32"/>
    <mergeCell ref="E32:F32"/>
    <mergeCell ref="I32:J32"/>
    <mergeCell ref="K32:N32"/>
    <mergeCell ref="M25:O25"/>
    <mergeCell ref="K27:N30"/>
    <mergeCell ref="B28:D28"/>
    <mergeCell ref="E28:J28"/>
    <mergeCell ref="E30:F30"/>
    <mergeCell ref="I30:J30"/>
    <mergeCell ref="G20:H20"/>
    <mergeCell ref="G21:H21"/>
    <mergeCell ref="G22:H22"/>
    <mergeCell ref="G23:H23"/>
    <mergeCell ref="G24:H24"/>
    <mergeCell ref="A25:B25"/>
    <mergeCell ref="G14:H14"/>
    <mergeCell ref="G15:H15"/>
    <mergeCell ref="G16:H16"/>
    <mergeCell ref="G17:H17"/>
    <mergeCell ref="G18:H18"/>
    <mergeCell ref="G19:H19"/>
    <mergeCell ref="I11:J11"/>
    <mergeCell ref="K11:L11"/>
    <mergeCell ref="M11:N11"/>
    <mergeCell ref="C12:H12"/>
    <mergeCell ref="I12:I14"/>
    <mergeCell ref="J12:J13"/>
    <mergeCell ref="K12:K14"/>
    <mergeCell ref="L12:L13"/>
    <mergeCell ref="M12:M14"/>
    <mergeCell ref="N12:N14"/>
  </mergeCells>
  <pageMargins left="0.7" right="0.7" top="0.75" bottom="0.75" header="0.3" footer="0.3"/>
  <pageSetup scale="46" orientation="portrait" r:id="rId1"/>
  <headerFooter>
    <oddFooter>&amp;L&amp;10Page &amp;P of &amp;N&amp;C&amp;10Tab A - Narrative&amp;RREV 09/2015</oddFooter>
  </headerFooter>
  <rowBreaks count="1" manualBreakCount="1">
    <brk id="4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Q61"/>
  <sheetViews>
    <sheetView topLeftCell="F5" zoomScaleNormal="100" zoomScaleSheetLayoutView="85" workbookViewId="0">
      <selection activeCell="H5" sqref="H5"/>
    </sheetView>
  </sheetViews>
  <sheetFormatPr defaultColWidth="9.140625" defaultRowHeight="12.75" x14ac:dyDescent="0.2"/>
  <cols>
    <col min="1" max="1" width="8.140625" style="1" customWidth="1"/>
    <col min="2" max="2" width="21.7109375" style="1" customWidth="1"/>
    <col min="3" max="4" width="9.28515625" style="1" customWidth="1"/>
    <col min="5" max="5" width="8.7109375" style="1" customWidth="1"/>
    <col min="6" max="6" width="8.140625" style="1" customWidth="1"/>
    <col min="7" max="7" width="10.140625" style="8" hidden="1" customWidth="1"/>
    <col min="8" max="8" width="13.85546875" style="2" customWidth="1"/>
    <col min="9" max="9" width="9.140625" style="1"/>
    <col min="10" max="10" width="10.7109375" style="1" customWidth="1"/>
    <col min="11" max="11" width="9.140625" style="1"/>
    <col min="12" max="12" width="10" style="1" customWidth="1"/>
    <col min="13" max="13" width="9.85546875" style="1" customWidth="1"/>
    <col min="14" max="15" width="9.140625" style="1"/>
    <col min="16" max="16" width="13.140625" style="1" customWidth="1"/>
    <col min="17" max="16384" width="9.140625" style="1"/>
  </cols>
  <sheetData>
    <row r="1" spans="1:16" ht="18.75" x14ac:dyDescent="0.3">
      <c r="A1" s="45" t="s">
        <v>271</v>
      </c>
    </row>
    <row r="2" spans="1:16" ht="15.75" x14ac:dyDescent="0.25">
      <c r="A2" s="20" t="s">
        <v>28</v>
      </c>
    </row>
    <row r="3" spans="1:16" ht="15" x14ac:dyDescent="0.25">
      <c r="A3" s="434" t="s">
        <v>29</v>
      </c>
      <c r="B3"/>
      <c r="C3"/>
      <c r="D3"/>
      <c r="E3"/>
      <c r="F3"/>
      <c r="G3" s="70"/>
      <c r="H3" s="50"/>
      <c r="I3"/>
      <c r="J3"/>
      <c r="K3"/>
      <c r="L3"/>
      <c r="M3"/>
      <c r="N3"/>
      <c r="O3"/>
      <c r="P3"/>
    </row>
    <row r="4" spans="1:16" ht="15" x14ac:dyDescent="0.25">
      <c r="A4" s="434" t="s">
        <v>8</v>
      </c>
      <c r="B4"/>
      <c r="C4"/>
      <c r="D4"/>
      <c r="E4"/>
      <c r="F4"/>
      <c r="G4" s="70"/>
      <c r="H4" s="50"/>
      <c r="I4"/>
      <c r="J4"/>
      <c r="K4"/>
      <c r="L4"/>
      <c r="M4"/>
      <c r="N4"/>
      <c r="O4"/>
      <c r="P4"/>
    </row>
    <row r="5" spans="1:16" ht="15" x14ac:dyDescent="0.25">
      <c r="A5" s="434" t="s">
        <v>30</v>
      </c>
      <c r="B5"/>
      <c r="C5"/>
      <c r="D5"/>
      <c r="E5"/>
      <c r="F5"/>
      <c r="G5" s="70"/>
      <c r="H5" s="50"/>
      <c r="I5"/>
      <c r="J5"/>
      <c r="K5"/>
      <c r="L5"/>
      <c r="M5"/>
      <c r="N5"/>
      <c r="O5"/>
      <c r="P5"/>
    </row>
    <row r="6" spans="1:16" customFormat="1" ht="15" x14ac:dyDescent="0.25">
      <c r="A6" s="435" t="s">
        <v>12</v>
      </c>
      <c r="B6" s="1"/>
      <c r="C6" s="69" t="str">
        <f>'Price Summary (B)'!B7</f>
        <v>005</v>
      </c>
      <c r="D6" s="1"/>
      <c r="E6" s="1"/>
      <c r="F6" s="1"/>
      <c r="G6" s="72"/>
      <c r="H6" s="73"/>
    </row>
    <row r="7" spans="1:16" ht="15" x14ac:dyDescent="0.25">
      <c r="A7" t="s">
        <v>13</v>
      </c>
      <c r="C7" s="69">
        <f>'Narrative (A)'!D10</f>
        <v>0</v>
      </c>
      <c r="D7"/>
      <c r="E7"/>
      <c r="F7"/>
      <c r="G7" s="74"/>
      <c r="H7" s="70"/>
      <c r="I7" s="2"/>
    </row>
    <row r="8" spans="1:16" ht="15" x14ac:dyDescent="0.25">
      <c r="A8"/>
      <c r="B8"/>
      <c r="C8"/>
      <c r="D8"/>
      <c r="E8"/>
      <c r="F8"/>
      <c r="G8"/>
      <c r="H8"/>
      <c r="I8"/>
      <c r="J8"/>
      <c r="K8"/>
      <c r="L8"/>
      <c r="M8"/>
      <c r="N8"/>
      <c r="O8"/>
      <c r="P8"/>
    </row>
    <row r="9" spans="1:16" ht="15" x14ac:dyDescent="0.25">
      <c r="A9"/>
      <c r="B9"/>
      <c r="C9"/>
      <c r="D9" s="72" t="s">
        <v>272</v>
      </c>
      <c r="E9" s="559"/>
      <c r="F9" s="559"/>
      <c r="G9" s="560"/>
      <c r="H9" s="559"/>
      <c r="I9" s="559"/>
      <c r="J9" s="559"/>
      <c r="K9" s="559"/>
      <c r="L9"/>
      <c r="M9"/>
      <c r="N9"/>
      <c r="O9"/>
      <c r="P9"/>
    </row>
    <row r="10" spans="1:16" ht="15.75" thickBot="1" x14ac:dyDescent="0.3">
      <c r="A10" s="72"/>
      <c r="B10" s="69"/>
      <c r="C10"/>
      <c r="D10"/>
      <c r="E10"/>
      <c r="F10"/>
      <c r="G10" s="70"/>
      <c r="H10" s="50"/>
      <c r="I10"/>
      <c r="J10"/>
      <c r="K10"/>
      <c r="L10"/>
      <c r="M10"/>
      <c r="N10"/>
      <c r="O10"/>
      <c r="P10"/>
    </row>
    <row r="11" spans="1:16" customFormat="1" ht="15.75" thickBot="1" x14ac:dyDescent="0.3">
      <c r="A11" s="545"/>
      <c r="B11" s="546"/>
      <c r="C11" s="547"/>
      <c r="D11" s="546"/>
      <c r="E11" s="546"/>
      <c r="F11" s="546"/>
      <c r="G11" s="546"/>
      <c r="H11" s="548"/>
      <c r="I11" s="592" t="s">
        <v>228</v>
      </c>
      <c r="J11" s="593"/>
      <c r="K11" s="594" t="s">
        <v>229</v>
      </c>
      <c r="L11" s="595"/>
      <c r="M11" s="594" t="s">
        <v>230</v>
      </c>
      <c r="N11" s="595"/>
      <c r="O11" s="549"/>
      <c r="P11" s="550"/>
    </row>
    <row r="12" spans="1:16" customFormat="1" ht="15" x14ac:dyDescent="0.25">
      <c r="A12" s="205" t="s">
        <v>231</v>
      </c>
      <c r="B12" s="205" t="s">
        <v>232</v>
      </c>
      <c r="C12" s="596" t="s">
        <v>233</v>
      </c>
      <c r="D12" s="597"/>
      <c r="E12" s="597"/>
      <c r="F12" s="597"/>
      <c r="G12" s="597"/>
      <c r="H12" s="598"/>
      <c r="I12" s="599" t="s">
        <v>234</v>
      </c>
      <c r="J12" s="601" t="s">
        <v>235</v>
      </c>
      <c r="K12" s="603" t="s">
        <v>236</v>
      </c>
      <c r="L12" s="601" t="s">
        <v>235</v>
      </c>
      <c r="M12" s="606" t="s">
        <v>237</v>
      </c>
      <c r="N12" s="606" t="s">
        <v>238</v>
      </c>
      <c r="O12" s="206" t="s">
        <v>239</v>
      </c>
      <c r="P12" s="207" t="s">
        <v>240</v>
      </c>
    </row>
    <row r="13" spans="1:16" customFormat="1" ht="15" x14ac:dyDescent="0.25">
      <c r="A13" s="205" t="s">
        <v>241</v>
      </c>
      <c r="B13" s="208"/>
      <c r="C13" s="209"/>
      <c r="D13" s="209"/>
      <c r="E13" s="209"/>
      <c r="F13" s="209"/>
      <c r="G13" s="209"/>
      <c r="H13" s="209"/>
      <c r="I13" s="599"/>
      <c r="J13" s="602"/>
      <c r="K13" s="604"/>
      <c r="L13" s="602"/>
      <c r="M13" s="607"/>
      <c r="N13" s="607"/>
      <c r="O13" s="210" t="s">
        <v>242</v>
      </c>
      <c r="P13" s="211" t="s">
        <v>239</v>
      </c>
    </row>
    <row r="14" spans="1:16" customFormat="1" ht="15.75" thickBot="1" x14ac:dyDescent="0.3">
      <c r="A14" s="212"/>
      <c r="B14" s="212"/>
      <c r="C14" s="466" t="s">
        <v>243</v>
      </c>
      <c r="D14" s="466" t="s">
        <v>121</v>
      </c>
      <c r="E14" s="466" t="s">
        <v>244</v>
      </c>
      <c r="F14" s="466" t="s">
        <v>245</v>
      </c>
      <c r="G14" s="613" t="s">
        <v>246</v>
      </c>
      <c r="H14" s="614"/>
      <c r="I14" s="600"/>
      <c r="J14" s="213"/>
      <c r="K14" s="605"/>
      <c r="L14" s="213"/>
      <c r="M14" s="608"/>
      <c r="N14" s="608"/>
      <c r="O14" s="214" t="s">
        <v>247</v>
      </c>
      <c r="P14" s="215" t="s">
        <v>248</v>
      </c>
    </row>
    <row r="15" spans="1:16" customFormat="1" ht="15.75" thickTop="1" x14ac:dyDescent="0.25">
      <c r="A15" s="467">
        <v>1</v>
      </c>
      <c r="B15" s="467"/>
      <c r="C15" s="468"/>
      <c r="D15" s="468"/>
      <c r="E15" s="468"/>
      <c r="F15" s="468"/>
      <c r="G15" s="615"/>
      <c r="H15" s="616"/>
      <c r="I15" s="468"/>
      <c r="J15" s="468"/>
      <c r="K15" s="468"/>
      <c r="L15" s="468"/>
      <c r="M15" s="216"/>
      <c r="N15" s="217"/>
      <c r="O15" s="469"/>
      <c r="P15" s="470">
        <f>G15*O15</f>
        <v>0</v>
      </c>
    </row>
    <row r="16" spans="1:16" customFormat="1" ht="15" x14ac:dyDescent="0.25">
      <c r="A16" s="467">
        <v>2</v>
      </c>
      <c r="B16" s="467"/>
      <c r="C16" s="468"/>
      <c r="D16" s="468"/>
      <c r="E16" s="468"/>
      <c r="F16" s="468"/>
      <c r="G16" s="609"/>
      <c r="H16" s="610"/>
      <c r="I16" s="468"/>
      <c r="J16" s="468"/>
      <c r="K16" s="468"/>
      <c r="L16" s="468"/>
      <c r="M16" s="471"/>
      <c r="N16" s="472"/>
      <c r="O16" s="469"/>
      <c r="P16" s="470">
        <f t="shared" ref="P16:P24" si="0">G16*O16</f>
        <v>0</v>
      </c>
    </row>
    <row r="17" spans="1:16" customFormat="1" ht="15" x14ac:dyDescent="0.25">
      <c r="A17" s="467">
        <v>3</v>
      </c>
      <c r="B17" s="467"/>
      <c r="C17" s="468"/>
      <c r="D17" s="468"/>
      <c r="E17" s="468"/>
      <c r="F17" s="468"/>
      <c r="G17" s="609"/>
      <c r="H17" s="610"/>
      <c r="I17" s="468"/>
      <c r="J17" s="468"/>
      <c r="K17" s="468"/>
      <c r="L17" s="468"/>
      <c r="M17" s="473"/>
      <c r="N17" s="474"/>
      <c r="O17" s="469"/>
      <c r="P17" s="470">
        <f t="shared" si="0"/>
        <v>0</v>
      </c>
    </row>
    <row r="18" spans="1:16" customFormat="1" ht="15" x14ac:dyDescent="0.25">
      <c r="A18" s="467">
        <v>4</v>
      </c>
      <c r="B18" s="467"/>
      <c r="C18" s="468"/>
      <c r="D18" s="468"/>
      <c r="E18" s="468"/>
      <c r="F18" s="468"/>
      <c r="G18" s="609"/>
      <c r="H18" s="610"/>
      <c r="I18" s="468"/>
      <c r="J18" s="468"/>
      <c r="K18" s="468"/>
      <c r="L18" s="468"/>
      <c r="M18" s="473"/>
      <c r="N18" s="475"/>
      <c r="O18" s="469"/>
      <c r="P18" s="470">
        <f t="shared" si="0"/>
        <v>0</v>
      </c>
    </row>
    <row r="19" spans="1:16" customFormat="1" ht="15" x14ac:dyDescent="0.25">
      <c r="A19" s="467">
        <v>5</v>
      </c>
      <c r="B19" s="467"/>
      <c r="C19" s="468"/>
      <c r="D19" s="468"/>
      <c r="E19" s="468"/>
      <c r="F19" s="468"/>
      <c r="G19" s="609"/>
      <c r="H19" s="610"/>
      <c r="I19" s="468"/>
      <c r="J19" s="468"/>
      <c r="K19" s="468"/>
      <c r="L19" s="468"/>
      <c r="M19" s="473"/>
      <c r="N19" s="476"/>
      <c r="O19" s="469"/>
      <c r="P19" s="470">
        <f t="shared" si="0"/>
        <v>0</v>
      </c>
    </row>
    <row r="20" spans="1:16" customFormat="1" ht="15" x14ac:dyDescent="0.25">
      <c r="A20" s="467">
        <v>6</v>
      </c>
      <c r="B20" s="467"/>
      <c r="C20" s="468"/>
      <c r="D20" s="468"/>
      <c r="E20" s="468"/>
      <c r="F20" s="468"/>
      <c r="G20" s="609"/>
      <c r="H20" s="610"/>
      <c r="I20" s="468"/>
      <c r="J20" s="468"/>
      <c r="K20" s="468"/>
      <c r="L20" s="468"/>
      <c r="M20" s="471"/>
      <c r="N20" s="561"/>
      <c r="O20" s="469"/>
      <c r="P20" s="470">
        <f t="shared" si="0"/>
        <v>0</v>
      </c>
    </row>
    <row r="21" spans="1:16" customFormat="1" ht="15" x14ac:dyDescent="0.25">
      <c r="A21" s="467">
        <v>7</v>
      </c>
      <c r="B21" s="467"/>
      <c r="C21" s="468"/>
      <c r="D21" s="468"/>
      <c r="E21" s="468"/>
      <c r="F21" s="468"/>
      <c r="G21" s="609"/>
      <c r="H21" s="610"/>
      <c r="I21" s="468"/>
      <c r="J21" s="468"/>
      <c r="K21" s="468"/>
      <c r="L21" s="468"/>
      <c r="M21" s="471"/>
      <c r="N21" s="472"/>
      <c r="O21" s="469"/>
      <c r="P21" s="470">
        <f t="shared" si="0"/>
        <v>0</v>
      </c>
    </row>
    <row r="22" spans="1:16" customFormat="1" ht="15" x14ac:dyDescent="0.25">
      <c r="A22" s="467">
        <v>8</v>
      </c>
      <c r="B22" s="467"/>
      <c r="C22" s="468"/>
      <c r="D22" s="468"/>
      <c r="E22" s="468"/>
      <c r="F22" s="468"/>
      <c r="G22" s="609"/>
      <c r="H22" s="610"/>
      <c r="I22" s="468"/>
      <c r="J22" s="468"/>
      <c r="K22" s="468"/>
      <c r="L22" s="468"/>
      <c r="M22" s="473"/>
      <c r="N22" s="475"/>
      <c r="O22" s="469"/>
      <c r="P22" s="470">
        <f t="shared" si="0"/>
        <v>0</v>
      </c>
    </row>
    <row r="23" spans="1:16" customFormat="1" ht="15" x14ac:dyDescent="0.25">
      <c r="A23" s="467">
        <v>9</v>
      </c>
      <c r="B23" s="467"/>
      <c r="C23" s="468"/>
      <c r="D23" s="468"/>
      <c r="E23" s="468"/>
      <c r="F23" s="468"/>
      <c r="G23" s="609"/>
      <c r="H23" s="610"/>
      <c r="I23" s="468"/>
      <c r="J23" s="468"/>
      <c r="K23" s="468"/>
      <c r="L23" s="468"/>
      <c r="M23" s="473"/>
      <c r="N23" s="475"/>
      <c r="O23" s="469"/>
      <c r="P23" s="470">
        <f t="shared" si="0"/>
        <v>0</v>
      </c>
    </row>
    <row r="24" spans="1:16" customFormat="1" ht="15.75" thickBot="1" x14ac:dyDescent="0.3">
      <c r="A24" s="467">
        <v>10</v>
      </c>
      <c r="B24" s="467"/>
      <c r="C24" s="468"/>
      <c r="D24" s="468"/>
      <c r="E24" s="468"/>
      <c r="F24" s="468"/>
      <c r="G24" s="609"/>
      <c r="H24" s="610"/>
      <c r="I24" s="468"/>
      <c r="J24" s="468"/>
      <c r="K24" s="468"/>
      <c r="L24" s="468"/>
      <c r="M24" s="478"/>
      <c r="N24" s="472"/>
      <c r="O24" s="469"/>
      <c r="P24" s="470">
        <f t="shared" si="0"/>
        <v>0</v>
      </c>
    </row>
    <row r="25" spans="1:16" customFormat="1" ht="16.5" thickTop="1" thickBot="1" x14ac:dyDescent="0.3">
      <c r="A25" s="611"/>
      <c r="B25" s="612"/>
      <c r="C25" s="218"/>
      <c r="D25" s="218"/>
      <c r="E25" s="218"/>
      <c r="F25" s="218"/>
      <c r="G25" s="218"/>
      <c r="H25" s="218"/>
      <c r="I25" s="218"/>
      <c r="J25" s="218"/>
      <c r="K25" s="218"/>
      <c r="L25" s="218"/>
      <c r="M25" s="612" t="s">
        <v>249</v>
      </c>
      <c r="N25" s="612"/>
      <c r="O25" s="612"/>
      <c r="P25" s="219">
        <f>SUM(P15:P24)</f>
        <v>0</v>
      </c>
    </row>
    <row r="26" spans="1:16" customFormat="1" ht="16.5" thickTop="1" thickBot="1" x14ac:dyDescent="0.3">
      <c r="A26" s="220"/>
      <c r="B26" s="221"/>
      <c r="C26" s="220"/>
      <c r="D26" s="220"/>
      <c r="E26" s="220"/>
      <c r="F26" s="220"/>
      <c r="G26" s="220"/>
      <c r="H26" s="220"/>
      <c r="I26" s="222"/>
      <c r="J26" s="222"/>
    </row>
    <row r="27" spans="1:16" customFormat="1" ht="15" x14ac:dyDescent="0.25">
      <c r="A27" s="545"/>
      <c r="B27" s="547"/>
      <c r="C27" s="546"/>
      <c r="D27" s="546"/>
      <c r="E27" s="551"/>
      <c r="F27" s="546"/>
      <c r="G27" s="546"/>
      <c r="H27" s="546"/>
      <c r="I27" s="223"/>
      <c r="J27" s="552"/>
      <c r="K27" s="630" t="s">
        <v>250</v>
      </c>
      <c r="L27" s="631"/>
      <c r="M27" s="631"/>
      <c r="N27" s="632"/>
      <c r="O27" s="553" t="s">
        <v>242</v>
      </c>
      <c r="P27" s="554" t="s">
        <v>240</v>
      </c>
    </row>
    <row r="28" spans="1:16" customFormat="1" ht="15" x14ac:dyDescent="0.25">
      <c r="A28" s="205" t="s">
        <v>231</v>
      </c>
      <c r="B28" s="639" t="s">
        <v>251</v>
      </c>
      <c r="C28" s="640"/>
      <c r="D28" s="640"/>
      <c r="E28" s="641" t="s">
        <v>252</v>
      </c>
      <c r="F28" s="597"/>
      <c r="G28" s="597"/>
      <c r="H28" s="597"/>
      <c r="I28" s="597"/>
      <c r="J28" s="597"/>
      <c r="K28" s="633"/>
      <c r="L28" s="634"/>
      <c r="M28" s="634"/>
      <c r="N28" s="635"/>
      <c r="O28" s="224" t="s">
        <v>247</v>
      </c>
      <c r="P28" s="205" t="s">
        <v>253</v>
      </c>
    </row>
    <row r="29" spans="1:16" customFormat="1" ht="15" x14ac:dyDescent="0.25">
      <c r="A29" s="205" t="s">
        <v>241</v>
      </c>
      <c r="B29" s="225"/>
      <c r="C29" s="209"/>
      <c r="D29" s="209"/>
      <c r="E29" s="226"/>
      <c r="F29" s="209"/>
      <c r="G29" s="209"/>
      <c r="H29" s="209"/>
      <c r="I29" s="209"/>
      <c r="J29" s="209"/>
      <c r="K29" s="633"/>
      <c r="L29" s="634"/>
      <c r="M29" s="634"/>
      <c r="N29" s="635"/>
      <c r="O29" s="224" t="s">
        <v>254</v>
      </c>
      <c r="P29" s="205" t="s">
        <v>248</v>
      </c>
    </row>
    <row r="30" spans="1:16" customFormat="1" ht="15.75" thickBot="1" x14ac:dyDescent="0.3">
      <c r="A30" s="212"/>
      <c r="B30" s="227"/>
      <c r="C30" s="228"/>
      <c r="D30" s="229"/>
      <c r="E30" s="642" t="s">
        <v>255</v>
      </c>
      <c r="F30" s="643"/>
      <c r="G30" s="230" t="s">
        <v>256</v>
      </c>
      <c r="H30" s="231" t="s">
        <v>256</v>
      </c>
      <c r="I30" s="644" t="s">
        <v>240</v>
      </c>
      <c r="J30" s="645"/>
      <c r="K30" s="636"/>
      <c r="L30" s="637"/>
      <c r="M30" s="637"/>
      <c r="N30" s="638"/>
      <c r="O30" s="232"/>
      <c r="P30" s="233"/>
    </row>
    <row r="31" spans="1:16" customFormat="1" ht="16.899999999999999" customHeight="1" thickTop="1" x14ac:dyDescent="0.25">
      <c r="A31" s="467">
        <v>1</v>
      </c>
      <c r="B31" s="671"/>
      <c r="C31" s="672"/>
      <c r="D31" s="673"/>
      <c r="E31" s="654"/>
      <c r="F31" s="655"/>
      <c r="G31" s="234"/>
      <c r="H31" s="520"/>
      <c r="I31" s="679"/>
      <c r="J31" s="680"/>
      <c r="K31" s="679"/>
      <c r="L31" s="678"/>
      <c r="M31" s="678"/>
      <c r="N31" s="616"/>
      <c r="O31" s="479"/>
      <c r="P31" s="479">
        <f>I31*O31</f>
        <v>0</v>
      </c>
    </row>
    <row r="32" spans="1:16" customFormat="1" ht="15" x14ac:dyDescent="0.25">
      <c r="A32" s="467">
        <v>2</v>
      </c>
      <c r="B32" s="651"/>
      <c r="C32" s="652"/>
      <c r="D32" s="653"/>
      <c r="E32" s="656"/>
      <c r="F32" s="657"/>
      <c r="G32" s="480"/>
      <c r="H32" s="521"/>
      <c r="I32" s="656"/>
      <c r="J32" s="657"/>
      <c r="K32" s="656"/>
      <c r="L32" s="658"/>
      <c r="M32" s="658"/>
      <c r="N32" s="610"/>
      <c r="O32" s="479"/>
      <c r="P32" s="479">
        <f t="shared" ref="P32:P40" si="1">I32*O32</f>
        <v>0</v>
      </c>
    </row>
    <row r="33" spans="1:17" customFormat="1" ht="15" x14ac:dyDescent="0.25">
      <c r="A33" s="467">
        <v>3</v>
      </c>
      <c r="B33" s="668"/>
      <c r="C33" s="669"/>
      <c r="D33" s="670"/>
      <c r="E33" s="656"/>
      <c r="F33" s="657"/>
      <c r="G33" s="481"/>
      <c r="H33" s="521"/>
      <c r="I33" s="674"/>
      <c r="J33" s="675"/>
      <c r="K33" s="674"/>
      <c r="L33" s="696"/>
      <c r="M33" s="696"/>
      <c r="N33" s="697"/>
      <c r="O33" s="479"/>
      <c r="P33" s="479">
        <f t="shared" si="1"/>
        <v>0</v>
      </c>
    </row>
    <row r="34" spans="1:17" customFormat="1" ht="15" x14ac:dyDescent="0.25">
      <c r="A34" s="467">
        <v>4</v>
      </c>
      <c r="B34" s="671"/>
      <c r="C34" s="672"/>
      <c r="D34" s="673"/>
      <c r="E34" s="656"/>
      <c r="F34" s="657"/>
      <c r="G34" s="482"/>
      <c r="H34" s="521"/>
      <c r="I34" s="654"/>
      <c r="J34" s="655"/>
      <c r="K34" s="654"/>
      <c r="L34" s="698"/>
      <c r="M34" s="698"/>
      <c r="N34" s="699"/>
      <c r="O34" s="479"/>
      <c r="P34" s="479">
        <f t="shared" si="1"/>
        <v>0</v>
      </c>
    </row>
    <row r="35" spans="1:17" customFormat="1" ht="15" x14ac:dyDescent="0.25">
      <c r="A35" s="467">
        <v>5</v>
      </c>
      <c r="B35" s="651"/>
      <c r="C35" s="652"/>
      <c r="D35" s="653"/>
      <c r="E35" s="674"/>
      <c r="F35" s="675"/>
      <c r="G35" s="480"/>
      <c r="H35" s="521"/>
      <c r="I35" s="656"/>
      <c r="J35" s="657"/>
      <c r="K35" s="656"/>
      <c r="L35" s="658"/>
      <c r="M35" s="658"/>
      <c r="N35" s="610"/>
      <c r="O35" s="479"/>
      <c r="P35" s="479">
        <f t="shared" si="1"/>
        <v>0</v>
      </c>
    </row>
    <row r="36" spans="1:17" customFormat="1" ht="15" x14ac:dyDescent="0.25">
      <c r="A36" s="467">
        <v>6</v>
      </c>
      <c r="B36" s="651"/>
      <c r="C36" s="652"/>
      <c r="D36" s="653"/>
      <c r="E36" s="654"/>
      <c r="F36" s="655"/>
      <c r="G36" s="483"/>
      <c r="H36" s="521"/>
      <c r="I36" s="656"/>
      <c r="J36" s="657"/>
      <c r="K36" s="656"/>
      <c r="L36" s="658"/>
      <c r="M36" s="658"/>
      <c r="N36" s="610"/>
      <c r="O36" s="479"/>
      <c r="P36" s="479">
        <f t="shared" si="1"/>
        <v>0</v>
      </c>
    </row>
    <row r="37" spans="1:17" customFormat="1" ht="15" x14ac:dyDescent="0.25">
      <c r="A37" s="467">
        <v>7</v>
      </c>
      <c r="B37" s="668"/>
      <c r="C37" s="669"/>
      <c r="D37" s="670"/>
      <c r="E37" s="656"/>
      <c r="F37" s="657"/>
      <c r="G37" s="483"/>
      <c r="H37" s="521"/>
      <c r="I37" s="656"/>
      <c r="J37" s="657"/>
      <c r="K37" s="656"/>
      <c r="L37" s="658"/>
      <c r="M37" s="658"/>
      <c r="N37" s="610"/>
      <c r="O37" s="479"/>
      <c r="P37" s="479">
        <f t="shared" si="1"/>
        <v>0</v>
      </c>
    </row>
    <row r="38" spans="1:17" customFormat="1" ht="15" x14ac:dyDescent="0.25">
      <c r="A38" s="467">
        <v>8</v>
      </c>
      <c r="B38" s="671"/>
      <c r="C38" s="672"/>
      <c r="D38" s="673"/>
      <c r="E38" s="674"/>
      <c r="F38" s="675"/>
      <c r="G38" s="483"/>
      <c r="H38" s="521"/>
      <c r="I38" s="656"/>
      <c r="J38" s="657"/>
      <c r="K38" s="656"/>
      <c r="L38" s="658"/>
      <c r="M38" s="658"/>
      <c r="N38" s="610"/>
      <c r="O38" s="479"/>
      <c r="P38" s="479">
        <f t="shared" si="1"/>
        <v>0</v>
      </c>
    </row>
    <row r="39" spans="1:17" customFormat="1" ht="15" x14ac:dyDescent="0.25">
      <c r="A39" s="467">
        <v>9</v>
      </c>
      <c r="B39" s="651"/>
      <c r="C39" s="652"/>
      <c r="D39" s="653"/>
      <c r="E39" s="654"/>
      <c r="F39" s="655"/>
      <c r="G39" s="480"/>
      <c r="H39" s="521"/>
      <c r="I39" s="656"/>
      <c r="J39" s="657"/>
      <c r="K39" s="656"/>
      <c r="L39" s="658"/>
      <c r="M39" s="658"/>
      <c r="N39" s="610"/>
      <c r="O39" s="479"/>
      <c r="P39" s="479">
        <f t="shared" si="1"/>
        <v>0</v>
      </c>
    </row>
    <row r="40" spans="1:17" customFormat="1" ht="15.75" thickBot="1" x14ac:dyDescent="0.3">
      <c r="A40" s="484">
        <v>10</v>
      </c>
      <c r="B40" s="663"/>
      <c r="C40" s="664"/>
      <c r="D40" s="665"/>
      <c r="E40" s="666"/>
      <c r="F40" s="667"/>
      <c r="G40" s="480"/>
      <c r="H40" s="521"/>
      <c r="I40" s="656"/>
      <c r="J40" s="657"/>
      <c r="K40" s="656"/>
      <c r="L40" s="658"/>
      <c r="M40" s="658"/>
      <c r="N40" s="610"/>
      <c r="O40" s="479"/>
      <c r="P40" s="479">
        <f t="shared" si="1"/>
        <v>0</v>
      </c>
    </row>
    <row r="41" spans="1:17" customFormat="1" ht="16.5" thickTop="1" thickBot="1" x14ac:dyDescent="0.3">
      <c r="A41" s="681"/>
      <c r="B41" s="682"/>
      <c r="C41" s="235"/>
      <c r="D41" s="235"/>
      <c r="E41" s="236"/>
      <c r="F41" s="236"/>
      <c r="G41" s="485"/>
      <c r="H41" s="236"/>
      <c r="I41" s="236"/>
      <c r="J41" s="236"/>
      <c r="K41" s="236"/>
      <c r="L41" s="236"/>
      <c r="M41" s="683" t="s">
        <v>257</v>
      </c>
      <c r="N41" s="683"/>
      <c r="O41" s="683"/>
      <c r="P41" s="237">
        <f>SUM(P31:P40)</f>
        <v>0</v>
      </c>
      <c r="Q41" s="54"/>
    </row>
    <row r="42" spans="1:17" customFormat="1" ht="16.5" thickTop="1" thickBot="1" x14ac:dyDescent="0.3">
      <c r="A42" s="220"/>
      <c r="B42" s="221"/>
      <c r="D42" s="220"/>
      <c r="E42" s="220"/>
      <c r="F42" s="220"/>
      <c r="G42" s="220"/>
      <c r="H42" s="238"/>
      <c r="I42" s="238"/>
      <c r="L42" s="203"/>
      <c r="M42" s="203"/>
    </row>
    <row r="43" spans="1:17" customFormat="1" ht="15" x14ac:dyDescent="0.25">
      <c r="A43" s="545"/>
      <c r="B43" s="545"/>
      <c r="C43" s="546"/>
      <c r="D43" s="555"/>
      <c r="E43" s="555"/>
      <c r="F43" s="555"/>
      <c r="G43" s="555"/>
      <c r="H43" s="556"/>
      <c r="I43" s="555"/>
      <c r="J43" s="555"/>
      <c r="K43" s="555"/>
      <c r="L43" s="557"/>
      <c r="M43" s="684" t="s">
        <v>258</v>
      </c>
      <c r="N43" s="684" t="s">
        <v>259</v>
      </c>
      <c r="O43" s="684" t="s">
        <v>260</v>
      </c>
      <c r="P43" s="554" t="s">
        <v>240</v>
      </c>
    </row>
    <row r="44" spans="1:17" customFormat="1" ht="15" x14ac:dyDescent="0.25">
      <c r="A44" s="205" t="s">
        <v>231</v>
      </c>
      <c r="B44" s="205" t="s">
        <v>261</v>
      </c>
      <c r="C44" s="639" t="s">
        <v>262</v>
      </c>
      <c r="D44" s="640"/>
      <c r="E44" s="640"/>
      <c r="F44" s="640"/>
      <c r="G44" s="687"/>
      <c r="H44" s="596" t="s">
        <v>263</v>
      </c>
      <c r="I44" s="597"/>
      <c r="J44" s="597"/>
      <c r="K44" s="597"/>
      <c r="L44" s="688"/>
      <c r="M44" s="685"/>
      <c r="N44" s="685"/>
      <c r="O44" s="685"/>
      <c r="P44" s="205" t="s">
        <v>264</v>
      </c>
    </row>
    <row r="45" spans="1:17" customFormat="1" ht="15" x14ac:dyDescent="0.25">
      <c r="A45" s="205" t="s">
        <v>241</v>
      </c>
      <c r="B45" s="208"/>
      <c r="C45" s="225"/>
      <c r="D45" s="519"/>
      <c r="E45" s="519"/>
      <c r="F45" s="519"/>
      <c r="G45" s="519"/>
      <c r="H45" s="518"/>
      <c r="I45" s="519"/>
      <c r="J45" s="519"/>
      <c r="K45" s="558"/>
      <c r="L45" s="558"/>
      <c r="M45" s="685"/>
      <c r="N45" s="685"/>
      <c r="O45" s="685"/>
      <c r="P45" s="205" t="s">
        <v>248</v>
      </c>
    </row>
    <row r="46" spans="1:17" customFormat="1" ht="15.75" thickBot="1" x14ac:dyDescent="0.3">
      <c r="A46" s="212"/>
      <c r="B46" s="212"/>
      <c r="C46" s="239"/>
      <c r="D46" s="228"/>
      <c r="E46" s="228"/>
      <c r="F46" s="228"/>
      <c r="G46" s="240"/>
      <c r="H46" s="486" t="s">
        <v>265</v>
      </c>
      <c r="I46" s="689" t="s">
        <v>266</v>
      </c>
      <c r="J46" s="690"/>
      <c r="K46" s="691" t="s">
        <v>267</v>
      </c>
      <c r="L46" s="692"/>
      <c r="M46" s="686"/>
      <c r="N46" s="686"/>
      <c r="O46" s="686"/>
      <c r="P46" s="233"/>
    </row>
    <row r="47" spans="1:17" customFormat="1" ht="15.75" thickTop="1" x14ac:dyDescent="0.25">
      <c r="A47" s="467">
        <v>1</v>
      </c>
      <c r="B47" s="467"/>
      <c r="C47" s="676"/>
      <c r="D47" s="677"/>
      <c r="E47" s="677"/>
      <c r="F47" s="677"/>
      <c r="G47" s="241"/>
      <c r="H47" s="468"/>
      <c r="I47" s="615"/>
      <c r="J47" s="678"/>
      <c r="K47" s="679"/>
      <c r="L47" s="680"/>
      <c r="M47" s="242"/>
      <c r="N47" s="243"/>
      <c r="O47" s="479"/>
      <c r="P47" s="487">
        <f>(H47*M47)+(I47*N47)+(K47*O47)</f>
        <v>0</v>
      </c>
    </row>
    <row r="48" spans="1:17" customFormat="1" ht="15" x14ac:dyDescent="0.25">
      <c r="A48" s="467">
        <v>2</v>
      </c>
      <c r="B48" s="467"/>
      <c r="C48" s="651"/>
      <c r="D48" s="652"/>
      <c r="E48" s="652"/>
      <c r="F48" s="652"/>
      <c r="G48" s="472"/>
      <c r="H48" s="468"/>
      <c r="I48" s="609"/>
      <c r="J48" s="658"/>
      <c r="K48" s="656"/>
      <c r="L48" s="657"/>
      <c r="M48" s="488"/>
      <c r="N48" s="475"/>
      <c r="O48" s="479"/>
      <c r="P48" s="487">
        <f t="shared" ref="P48:P56" si="2">(H48*M48)+(I48*N48)+(K48*O48)</f>
        <v>0</v>
      </c>
    </row>
    <row r="49" spans="1:17" customFormat="1" ht="15" x14ac:dyDescent="0.25">
      <c r="A49" s="467">
        <v>3</v>
      </c>
      <c r="B49" s="467"/>
      <c r="C49" s="651"/>
      <c r="D49" s="652"/>
      <c r="E49" s="652"/>
      <c r="F49" s="652"/>
      <c r="G49" s="472"/>
      <c r="H49" s="468"/>
      <c r="I49" s="609"/>
      <c r="J49" s="657"/>
      <c r="K49" s="656"/>
      <c r="L49" s="657"/>
      <c r="M49" s="488"/>
      <c r="N49" s="475"/>
      <c r="O49" s="479"/>
      <c r="P49" s="487">
        <f t="shared" si="2"/>
        <v>0</v>
      </c>
    </row>
    <row r="50" spans="1:17" customFormat="1" ht="15" x14ac:dyDescent="0.25">
      <c r="A50" s="467">
        <v>4</v>
      </c>
      <c r="B50" s="467"/>
      <c r="C50" s="651"/>
      <c r="D50" s="652"/>
      <c r="E50" s="652"/>
      <c r="F50" s="652"/>
      <c r="G50" s="472"/>
      <c r="H50" s="468"/>
      <c r="I50" s="609"/>
      <c r="J50" s="658"/>
      <c r="K50" s="656"/>
      <c r="L50" s="657"/>
      <c r="M50" s="488"/>
      <c r="N50" s="475"/>
      <c r="O50" s="479"/>
      <c r="P50" s="487">
        <f t="shared" si="2"/>
        <v>0</v>
      </c>
    </row>
    <row r="51" spans="1:17" customFormat="1" ht="15" x14ac:dyDescent="0.25">
      <c r="A51" s="467">
        <v>5</v>
      </c>
      <c r="B51" s="467"/>
      <c r="C51" s="651"/>
      <c r="D51" s="652"/>
      <c r="E51" s="652"/>
      <c r="F51" s="652"/>
      <c r="G51" s="472"/>
      <c r="H51" s="468"/>
      <c r="I51" s="609"/>
      <c r="J51" s="657"/>
      <c r="K51" s="656"/>
      <c r="L51" s="657"/>
      <c r="M51" s="488"/>
      <c r="N51" s="475"/>
      <c r="O51" s="479"/>
      <c r="P51" s="487">
        <f t="shared" si="2"/>
        <v>0</v>
      </c>
    </row>
    <row r="52" spans="1:17" customFormat="1" ht="15" x14ac:dyDescent="0.25">
      <c r="A52" s="467">
        <v>6</v>
      </c>
      <c r="B52" s="467"/>
      <c r="C52" s="651"/>
      <c r="D52" s="652"/>
      <c r="E52" s="652"/>
      <c r="F52" s="652"/>
      <c r="G52" s="472"/>
      <c r="H52" s="468"/>
      <c r="I52" s="609"/>
      <c r="J52" s="657"/>
      <c r="K52" s="656"/>
      <c r="L52" s="657"/>
      <c r="M52" s="488"/>
      <c r="N52" s="475"/>
      <c r="O52" s="479"/>
      <c r="P52" s="487">
        <f t="shared" si="2"/>
        <v>0</v>
      </c>
    </row>
    <row r="53" spans="1:17" customFormat="1" ht="15" x14ac:dyDescent="0.25">
      <c r="A53" s="467">
        <v>7</v>
      </c>
      <c r="B53" s="467"/>
      <c r="C53" s="651"/>
      <c r="D53" s="652"/>
      <c r="E53" s="652"/>
      <c r="F53" s="652"/>
      <c r="G53" s="472"/>
      <c r="H53" s="468"/>
      <c r="I53" s="609"/>
      <c r="J53" s="657"/>
      <c r="K53" s="656"/>
      <c r="L53" s="657"/>
      <c r="M53" s="488"/>
      <c r="N53" s="475"/>
      <c r="O53" s="479"/>
      <c r="P53" s="487">
        <f t="shared" si="2"/>
        <v>0</v>
      </c>
    </row>
    <row r="54" spans="1:17" customFormat="1" ht="15" x14ac:dyDescent="0.25">
      <c r="A54" s="467">
        <v>8</v>
      </c>
      <c r="B54" s="467"/>
      <c r="C54" s="651"/>
      <c r="D54" s="652"/>
      <c r="E54" s="652"/>
      <c r="F54" s="652"/>
      <c r="G54" s="472"/>
      <c r="H54" s="468"/>
      <c r="I54" s="609"/>
      <c r="J54" s="657"/>
      <c r="K54" s="656"/>
      <c r="L54" s="657"/>
      <c r="M54" s="488"/>
      <c r="N54" s="475"/>
      <c r="O54" s="479"/>
      <c r="P54" s="487">
        <f t="shared" si="2"/>
        <v>0</v>
      </c>
    </row>
    <row r="55" spans="1:17" customFormat="1" ht="15" x14ac:dyDescent="0.25">
      <c r="A55" s="467">
        <v>9</v>
      </c>
      <c r="B55" s="467"/>
      <c r="C55" s="651"/>
      <c r="D55" s="652"/>
      <c r="E55" s="652"/>
      <c r="F55" s="652"/>
      <c r="G55" s="472"/>
      <c r="H55" s="468"/>
      <c r="I55" s="609"/>
      <c r="J55" s="657"/>
      <c r="K55" s="656"/>
      <c r="L55" s="657"/>
      <c r="M55" s="488"/>
      <c r="N55" s="475"/>
      <c r="O55" s="479"/>
      <c r="P55" s="487">
        <f t="shared" si="2"/>
        <v>0</v>
      </c>
    </row>
    <row r="56" spans="1:17" customFormat="1" ht="15.75" thickBot="1" x14ac:dyDescent="0.3">
      <c r="A56" s="467">
        <v>10</v>
      </c>
      <c r="B56" s="467"/>
      <c r="C56" s="663"/>
      <c r="D56" s="664"/>
      <c r="E56" s="664"/>
      <c r="F56" s="664"/>
      <c r="G56" s="489"/>
      <c r="H56" s="490"/>
      <c r="I56" s="694"/>
      <c r="J56" s="695"/>
      <c r="K56" s="656"/>
      <c r="L56" s="657"/>
      <c r="M56" s="488"/>
      <c r="N56" s="475"/>
      <c r="O56" s="479"/>
      <c r="P56" s="487">
        <f t="shared" si="2"/>
        <v>0</v>
      </c>
    </row>
    <row r="57" spans="1:17" customFormat="1" ht="16.5" thickTop="1" thickBot="1" x14ac:dyDescent="0.3">
      <c r="A57" s="693"/>
      <c r="B57" s="683"/>
      <c r="C57" s="522"/>
      <c r="D57" s="235"/>
      <c r="E57" s="235"/>
      <c r="F57" s="235"/>
      <c r="G57" s="235"/>
      <c r="H57" s="235"/>
      <c r="I57" s="235"/>
      <c r="J57" s="235"/>
      <c r="K57" s="236"/>
      <c r="L57" s="236"/>
      <c r="M57" s="683" t="s">
        <v>268</v>
      </c>
      <c r="N57" s="683"/>
      <c r="O57" s="683"/>
      <c r="P57" s="244">
        <f>SUM(P47:P56)</f>
        <v>0</v>
      </c>
      <c r="Q57" s="54"/>
    </row>
    <row r="58" spans="1:17" customFormat="1" ht="15.75" thickTop="1" x14ac:dyDescent="0.25"/>
    <row r="59" spans="1:17" customFormat="1" ht="15" x14ac:dyDescent="0.25">
      <c r="A59" s="245" t="s">
        <v>269</v>
      </c>
    </row>
    <row r="60" spans="1:17" customFormat="1" ht="15" x14ac:dyDescent="0.25">
      <c r="A60" s="245" t="s">
        <v>270</v>
      </c>
    </row>
    <row r="61" spans="1:17" customFormat="1" ht="15" x14ac:dyDescent="0.25"/>
  </sheetData>
  <mergeCells count="109">
    <mergeCell ref="I11:J11"/>
    <mergeCell ref="K11:L11"/>
    <mergeCell ref="M11:N11"/>
    <mergeCell ref="C12:H12"/>
    <mergeCell ref="I12:I14"/>
    <mergeCell ref="J12:J13"/>
    <mergeCell ref="K12:K14"/>
    <mergeCell ref="L12:L13"/>
    <mergeCell ref="M12:M14"/>
    <mergeCell ref="N12:N14"/>
    <mergeCell ref="G20:H20"/>
    <mergeCell ref="G21:H21"/>
    <mergeCell ref="G22:H22"/>
    <mergeCell ref="G23:H23"/>
    <mergeCell ref="G24:H24"/>
    <mergeCell ref="A25:B25"/>
    <mergeCell ref="G14:H14"/>
    <mergeCell ref="G15:H15"/>
    <mergeCell ref="G16:H16"/>
    <mergeCell ref="G17:H17"/>
    <mergeCell ref="G18:H18"/>
    <mergeCell ref="G19:H19"/>
    <mergeCell ref="B31:D31"/>
    <mergeCell ref="E31:F31"/>
    <mergeCell ref="I31:J31"/>
    <mergeCell ref="K31:N31"/>
    <mergeCell ref="B32:D32"/>
    <mergeCell ref="E32:F32"/>
    <mergeCell ref="I32:J32"/>
    <mergeCell ref="K32:N32"/>
    <mergeCell ref="M25:O25"/>
    <mergeCell ref="K27:N30"/>
    <mergeCell ref="B28:D28"/>
    <mergeCell ref="E28:J28"/>
    <mergeCell ref="E30:F30"/>
    <mergeCell ref="I30:J30"/>
    <mergeCell ref="B35:D35"/>
    <mergeCell ref="E35:F35"/>
    <mergeCell ref="I35:J35"/>
    <mergeCell ref="K35:N35"/>
    <mergeCell ref="B36:D36"/>
    <mergeCell ref="E36:F36"/>
    <mergeCell ref="I36:J36"/>
    <mergeCell ref="K36:N36"/>
    <mergeCell ref="B33:D33"/>
    <mergeCell ref="E33:F33"/>
    <mergeCell ref="I33:J33"/>
    <mergeCell ref="K33:N33"/>
    <mergeCell ref="B34:D34"/>
    <mergeCell ref="E34:F34"/>
    <mergeCell ref="I34:J34"/>
    <mergeCell ref="K34:N34"/>
    <mergeCell ref="B39:D39"/>
    <mergeCell ref="E39:F39"/>
    <mergeCell ref="I39:J39"/>
    <mergeCell ref="K39:N39"/>
    <mergeCell ref="B40:D40"/>
    <mergeCell ref="E40:F40"/>
    <mergeCell ref="I40:J40"/>
    <mergeCell ref="K40:N40"/>
    <mergeCell ref="B37:D37"/>
    <mergeCell ref="E37:F37"/>
    <mergeCell ref="I37:J37"/>
    <mergeCell ref="K37:N37"/>
    <mergeCell ref="B38:D38"/>
    <mergeCell ref="E38:F38"/>
    <mergeCell ref="I38:J38"/>
    <mergeCell ref="K38:N38"/>
    <mergeCell ref="C47:F47"/>
    <mergeCell ref="I47:J47"/>
    <mergeCell ref="K47:L47"/>
    <mergeCell ref="C48:F48"/>
    <mergeCell ref="I48:J48"/>
    <mergeCell ref="K48:L48"/>
    <mergeCell ref="A41:B41"/>
    <mergeCell ref="M41:O41"/>
    <mergeCell ref="M43:M46"/>
    <mergeCell ref="N43:N46"/>
    <mergeCell ref="O43:O46"/>
    <mergeCell ref="C44:G44"/>
    <mergeCell ref="H44:L44"/>
    <mergeCell ref="I46:J46"/>
    <mergeCell ref="K46:L46"/>
    <mergeCell ref="C51:F51"/>
    <mergeCell ref="I51:J51"/>
    <mergeCell ref="K51:L51"/>
    <mergeCell ref="C52:F52"/>
    <mergeCell ref="I52:J52"/>
    <mergeCell ref="K52:L52"/>
    <mergeCell ref="C49:F49"/>
    <mergeCell ref="I49:J49"/>
    <mergeCell ref="K49:L49"/>
    <mergeCell ref="C50:F50"/>
    <mergeCell ref="I50:J50"/>
    <mergeCell ref="K50:L50"/>
    <mergeCell ref="A57:B57"/>
    <mergeCell ref="M57:O57"/>
    <mergeCell ref="C55:F55"/>
    <mergeCell ref="I55:J55"/>
    <mergeCell ref="K55:L55"/>
    <mergeCell ref="C56:F56"/>
    <mergeCell ref="I56:J56"/>
    <mergeCell ref="K56:L56"/>
    <mergeCell ref="C53:F53"/>
    <mergeCell ref="I53:J53"/>
    <mergeCell ref="K53:L53"/>
    <mergeCell ref="C54:F54"/>
    <mergeCell ref="I54:J54"/>
    <mergeCell ref="K54:L54"/>
  </mergeCells>
  <pageMargins left="0.5" right="0.5" top="0.5" bottom="0.5" header="0" footer="0"/>
  <pageSetup scale="60" orientation="portrait" r:id="rId1"/>
  <headerFooter>
    <oddFooter>&amp;LPage &amp;P of &amp;N&amp;CTab H - CMHPII Deleted&amp;RREV 09/2015</oddFooter>
  </headerFooter>
  <rowBreaks count="1" manualBreakCount="1">
    <brk id="4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Q61"/>
  <sheetViews>
    <sheetView topLeftCell="N3" zoomScaleNormal="100" zoomScaleSheetLayoutView="85" workbookViewId="0">
      <selection activeCell="N3" sqref="N3"/>
    </sheetView>
  </sheetViews>
  <sheetFormatPr defaultColWidth="9.140625" defaultRowHeight="12.75" x14ac:dyDescent="0.2"/>
  <cols>
    <col min="1" max="1" width="8.140625" style="1" customWidth="1"/>
    <col min="2" max="2" width="21.7109375" style="1" customWidth="1"/>
    <col min="3" max="4" width="9.28515625" style="1" customWidth="1"/>
    <col min="5" max="5" width="8.7109375" style="1" customWidth="1"/>
    <col min="6" max="6" width="8.140625" style="1" customWidth="1"/>
    <col min="7" max="7" width="10.140625" style="8" hidden="1" customWidth="1"/>
    <col min="8" max="8" width="13.85546875" style="2" customWidth="1"/>
    <col min="9" max="9" width="9.140625" style="1"/>
    <col min="10" max="10" width="10.7109375" style="1" customWidth="1"/>
    <col min="11" max="11" width="9.140625" style="1"/>
    <col min="12" max="12" width="10" style="1" customWidth="1"/>
    <col min="13" max="13" width="9.85546875" style="1" customWidth="1"/>
    <col min="14" max="15" width="9.140625" style="1"/>
    <col min="16" max="16" width="13.140625" style="1" customWidth="1"/>
    <col min="17" max="16384" width="9.140625" style="1"/>
  </cols>
  <sheetData>
    <row r="1" spans="1:16" ht="18.75" x14ac:dyDescent="0.3">
      <c r="A1" s="45" t="s">
        <v>273</v>
      </c>
    </row>
    <row r="2" spans="1:16" ht="15.75" x14ac:dyDescent="0.25">
      <c r="A2" s="20" t="s">
        <v>28</v>
      </c>
    </row>
    <row r="3" spans="1:16" ht="15" x14ac:dyDescent="0.25">
      <c r="A3" s="434" t="s">
        <v>29</v>
      </c>
      <c r="B3"/>
      <c r="C3"/>
      <c r="D3"/>
      <c r="E3"/>
      <c r="F3"/>
      <c r="G3" s="70"/>
      <c r="H3" s="50"/>
      <c r="I3"/>
      <c r="J3"/>
      <c r="K3"/>
      <c r="L3"/>
      <c r="M3"/>
      <c r="N3"/>
      <c r="O3"/>
      <c r="P3"/>
    </row>
    <row r="4" spans="1:16" ht="15" x14ac:dyDescent="0.25">
      <c r="A4" s="434" t="s">
        <v>8</v>
      </c>
      <c r="B4"/>
      <c r="C4"/>
      <c r="D4"/>
      <c r="E4"/>
      <c r="F4"/>
      <c r="G4" s="70"/>
      <c r="H4" s="50"/>
      <c r="I4"/>
      <c r="J4"/>
      <c r="K4"/>
      <c r="L4"/>
      <c r="M4"/>
      <c r="N4"/>
      <c r="O4"/>
      <c r="P4"/>
    </row>
    <row r="5" spans="1:16" ht="15" x14ac:dyDescent="0.25">
      <c r="A5" s="434" t="s">
        <v>30</v>
      </c>
      <c r="B5"/>
      <c r="C5"/>
      <c r="D5"/>
      <c r="E5"/>
      <c r="F5"/>
      <c r="G5" s="70"/>
      <c r="H5" s="50"/>
      <c r="I5"/>
      <c r="J5"/>
      <c r="K5"/>
      <c r="L5"/>
      <c r="M5"/>
      <c r="N5"/>
      <c r="O5"/>
      <c r="P5"/>
    </row>
    <row r="6" spans="1:16" customFormat="1" ht="15" x14ac:dyDescent="0.25">
      <c r="A6" s="435" t="s">
        <v>12</v>
      </c>
      <c r="B6" s="1"/>
      <c r="C6" s="69" t="str">
        <f>'Price Summary (B)'!B7</f>
        <v>005</v>
      </c>
      <c r="D6" s="1"/>
      <c r="E6" s="1"/>
      <c r="F6" s="1"/>
      <c r="G6" s="72"/>
      <c r="H6" s="73"/>
    </row>
    <row r="7" spans="1:16" ht="15" x14ac:dyDescent="0.25">
      <c r="A7" t="s">
        <v>13</v>
      </c>
      <c r="C7" s="69">
        <f>'Narrative (A)'!D10</f>
        <v>0</v>
      </c>
      <c r="D7"/>
      <c r="E7"/>
      <c r="F7"/>
      <c r="G7" s="74"/>
      <c r="H7" s="70"/>
      <c r="I7" s="2"/>
    </row>
    <row r="8" spans="1:16" ht="15" x14ac:dyDescent="0.25">
      <c r="A8"/>
      <c r="B8"/>
      <c r="C8"/>
      <c r="D8"/>
      <c r="E8"/>
      <c r="F8"/>
      <c r="G8"/>
      <c r="H8"/>
      <c r="I8"/>
      <c r="J8"/>
      <c r="K8"/>
      <c r="L8"/>
      <c r="M8"/>
      <c r="N8"/>
      <c r="O8"/>
      <c r="P8"/>
    </row>
    <row r="9" spans="1:16" ht="15" x14ac:dyDescent="0.25">
      <c r="A9"/>
      <c r="B9"/>
      <c r="C9"/>
      <c r="D9" s="72" t="s">
        <v>272</v>
      </c>
      <c r="E9" s="559"/>
      <c r="F9" s="559"/>
      <c r="G9" s="560"/>
      <c r="H9" s="559"/>
      <c r="I9" s="559"/>
      <c r="J9" s="559"/>
      <c r="K9" s="559"/>
      <c r="L9"/>
      <c r="M9"/>
      <c r="N9"/>
      <c r="O9"/>
      <c r="P9"/>
    </row>
    <row r="10" spans="1:16" ht="15.75" thickBot="1" x14ac:dyDescent="0.3">
      <c r="A10" s="72"/>
      <c r="B10" s="69"/>
      <c r="C10"/>
      <c r="D10"/>
      <c r="E10"/>
      <c r="F10"/>
      <c r="G10" s="70"/>
      <c r="H10" s="50"/>
      <c r="I10"/>
      <c r="J10"/>
      <c r="K10"/>
      <c r="L10"/>
      <c r="M10"/>
      <c r="N10"/>
      <c r="O10"/>
      <c r="P10"/>
    </row>
    <row r="11" spans="1:16" customFormat="1" ht="15.75" thickBot="1" x14ac:dyDescent="0.3">
      <c r="A11" s="545"/>
      <c r="B11" s="546"/>
      <c r="C11" s="547"/>
      <c r="D11" s="546"/>
      <c r="E11" s="546"/>
      <c r="F11" s="546"/>
      <c r="G11" s="546"/>
      <c r="H11" s="548"/>
      <c r="I11" s="592" t="s">
        <v>228</v>
      </c>
      <c r="J11" s="593"/>
      <c r="K11" s="594" t="s">
        <v>229</v>
      </c>
      <c r="L11" s="595"/>
      <c r="M11" s="594" t="s">
        <v>230</v>
      </c>
      <c r="N11" s="595"/>
      <c r="O11" s="549"/>
      <c r="P11" s="550"/>
    </row>
    <row r="12" spans="1:16" customFormat="1" ht="15" x14ac:dyDescent="0.25">
      <c r="A12" s="205" t="s">
        <v>231</v>
      </c>
      <c r="B12" s="205" t="s">
        <v>232</v>
      </c>
      <c r="C12" s="596" t="s">
        <v>233</v>
      </c>
      <c r="D12" s="597"/>
      <c r="E12" s="597"/>
      <c r="F12" s="597"/>
      <c r="G12" s="597"/>
      <c r="H12" s="598"/>
      <c r="I12" s="599" t="s">
        <v>234</v>
      </c>
      <c r="J12" s="601" t="s">
        <v>235</v>
      </c>
      <c r="K12" s="603" t="s">
        <v>236</v>
      </c>
      <c r="L12" s="601" t="s">
        <v>235</v>
      </c>
      <c r="M12" s="606" t="s">
        <v>237</v>
      </c>
      <c r="N12" s="606" t="s">
        <v>238</v>
      </c>
      <c r="O12" s="206" t="s">
        <v>239</v>
      </c>
      <c r="P12" s="207" t="s">
        <v>240</v>
      </c>
    </row>
    <row r="13" spans="1:16" customFormat="1" ht="15" x14ac:dyDescent="0.25">
      <c r="A13" s="205" t="s">
        <v>241</v>
      </c>
      <c r="B13" s="208"/>
      <c r="C13" s="209"/>
      <c r="D13" s="209"/>
      <c r="E13" s="209"/>
      <c r="F13" s="209"/>
      <c r="G13" s="209"/>
      <c r="H13" s="209"/>
      <c r="I13" s="599"/>
      <c r="J13" s="602"/>
      <c r="K13" s="604"/>
      <c r="L13" s="602"/>
      <c r="M13" s="607"/>
      <c r="N13" s="607"/>
      <c r="O13" s="210" t="s">
        <v>242</v>
      </c>
      <c r="P13" s="211" t="s">
        <v>239</v>
      </c>
    </row>
    <row r="14" spans="1:16" customFormat="1" ht="15.75" thickBot="1" x14ac:dyDescent="0.3">
      <c r="A14" s="212"/>
      <c r="B14" s="212"/>
      <c r="C14" s="466" t="s">
        <v>243</v>
      </c>
      <c r="D14" s="466" t="s">
        <v>121</v>
      </c>
      <c r="E14" s="466" t="s">
        <v>244</v>
      </c>
      <c r="F14" s="466" t="s">
        <v>245</v>
      </c>
      <c r="G14" s="613" t="s">
        <v>246</v>
      </c>
      <c r="H14" s="614"/>
      <c r="I14" s="600"/>
      <c r="J14" s="213"/>
      <c r="K14" s="605"/>
      <c r="L14" s="213"/>
      <c r="M14" s="608"/>
      <c r="N14" s="608"/>
      <c r="O14" s="214" t="s">
        <v>247</v>
      </c>
      <c r="P14" s="215" t="s">
        <v>248</v>
      </c>
    </row>
    <row r="15" spans="1:16" customFormat="1" ht="15.75" thickTop="1" x14ac:dyDescent="0.25">
      <c r="A15" s="467">
        <v>1</v>
      </c>
      <c r="B15" s="467"/>
      <c r="C15" s="468"/>
      <c r="D15" s="468"/>
      <c r="E15" s="468"/>
      <c r="F15" s="468"/>
      <c r="G15" s="615"/>
      <c r="H15" s="616"/>
      <c r="I15" s="468"/>
      <c r="J15" s="468"/>
      <c r="K15" s="468"/>
      <c r="L15" s="468"/>
      <c r="M15" s="216"/>
      <c r="N15" s="217"/>
      <c r="O15" s="469"/>
      <c r="P15" s="470">
        <f>G15*O15</f>
        <v>0</v>
      </c>
    </row>
    <row r="16" spans="1:16" customFormat="1" ht="15" x14ac:dyDescent="0.25">
      <c r="A16" s="467">
        <v>2</v>
      </c>
      <c r="B16" s="467"/>
      <c r="C16" s="468"/>
      <c r="D16" s="468"/>
      <c r="E16" s="468"/>
      <c r="F16" s="468"/>
      <c r="G16" s="609"/>
      <c r="H16" s="610"/>
      <c r="I16" s="468"/>
      <c r="J16" s="468"/>
      <c r="K16" s="468"/>
      <c r="L16" s="468"/>
      <c r="M16" s="471"/>
      <c r="N16" s="472"/>
      <c r="O16" s="469"/>
      <c r="P16" s="470">
        <f t="shared" ref="P16:P24" si="0">G16*O16</f>
        <v>0</v>
      </c>
    </row>
    <row r="17" spans="1:16" customFormat="1" ht="15" x14ac:dyDescent="0.25">
      <c r="A17" s="467">
        <v>3</v>
      </c>
      <c r="B17" s="467"/>
      <c r="C17" s="468"/>
      <c r="D17" s="468"/>
      <c r="E17" s="468"/>
      <c r="F17" s="468"/>
      <c r="G17" s="609"/>
      <c r="H17" s="610"/>
      <c r="I17" s="468"/>
      <c r="J17" s="468"/>
      <c r="K17" s="468"/>
      <c r="L17" s="468"/>
      <c r="M17" s="473"/>
      <c r="N17" s="474"/>
      <c r="O17" s="469"/>
      <c r="P17" s="470">
        <f t="shared" si="0"/>
        <v>0</v>
      </c>
    </row>
    <row r="18" spans="1:16" customFormat="1" ht="15" x14ac:dyDescent="0.25">
      <c r="A18" s="467">
        <v>4</v>
      </c>
      <c r="B18" s="467"/>
      <c r="C18" s="468"/>
      <c r="D18" s="468"/>
      <c r="E18" s="468"/>
      <c r="F18" s="468"/>
      <c r="G18" s="609"/>
      <c r="H18" s="610"/>
      <c r="I18" s="468"/>
      <c r="J18" s="468"/>
      <c r="K18" s="468"/>
      <c r="L18" s="468"/>
      <c r="M18" s="473"/>
      <c r="N18" s="475"/>
      <c r="O18" s="469"/>
      <c r="P18" s="470">
        <f t="shared" si="0"/>
        <v>0</v>
      </c>
    </row>
    <row r="19" spans="1:16" customFormat="1" ht="15" x14ac:dyDescent="0.25">
      <c r="A19" s="467">
        <v>5</v>
      </c>
      <c r="B19" s="467"/>
      <c r="C19" s="468"/>
      <c r="D19" s="468"/>
      <c r="E19" s="468"/>
      <c r="F19" s="468"/>
      <c r="G19" s="609"/>
      <c r="H19" s="610"/>
      <c r="I19" s="468"/>
      <c r="J19" s="468"/>
      <c r="K19" s="468"/>
      <c r="L19" s="468"/>
      <c r="M19" s="473"/>
      <c r="N19" s="476"/>
      <c r="O19" s="469"/>
      <c r="P19" s="470">
        <f t="shared" si="0"/>
        <v>0</v>
      </c>
    </row>
    <row r="20" spans="1:16" customFormat="1" ht="15" x14ac:dyDescent="0.25">
      <c r="A20" s="467">
        <v>6</v>
      </c>
      <c r="B20" s="467"/>
      <c r="C20" s="468"/>
      <c r="D20" s="468"/>
      <c r="E20" s="468"/>
      <c r="F20" s="468"/>
      <c r="G20" s="609"/>
      <c r="H20" s="610"/>
      <c r="I20" s="468"/>
      <c r="J20" s="468"/>
      <c r="K20" s="468"/>
      <c r="L20" s="468"/>
      <c r="M20" s="471"/>
      <c r="N20" s="561"/>
      <c r="O20" s="469"/>
      <c r="P20" s="470">
        <f t="shared" si="0"/>
        <v>0</v>
      </c>
    </row>
    <row r="21" spans="1:16" customFormat="1" ht="15" x14ac:dyDescent="0.25">
      <c r="A21" s="467">
        <v>7</v>
      </c>
      <c r="B21" s="467"/>
      <c r="C21" s="468"/>
      <c r="D21" s="468"/>
      <c r="E21" s="468"/>
      <c r="F21" s="468"/>
      <c r="G21" s="609"/>
      <c r="H21" s="610"/>
      <c r="I21" s="468"/>
      <c r="J21" s="468"/>
      <c r="K21" s="468"/>
      <c r="L21" s="468"/>
      <c r="M21" s="471"/>
      <c r="N21" s="472"/>
      <c r="O21" s="469"/>
      <c r="P21" s="470">
        <f t="shared" si="0"/>
        <v>0</v>
      </c>
    </row>
    <row r="22" spans="1:16" customFormat="1" ht="15" x14ac:dyDescent="0.25">
      <c r="A22" s="467">
        <v>8</v>
      </c>
      <c r="B22" s="467"/>
      <c r="C22" s="468"/>
      <c r="D22" s="468"/>
      <c r="E22" s="468"/>
      <c r="F22" s="468"/>
      <c r="G22" s="609"/>
      <c r="H22" s="610"/>
      <c r="I22" s="468"/>
      <c r="J22" s="468"/>
      <c r="K22" s="468"/>
      <c r="L22" s="468"/>
      <c r="M22" s="473"/>
      <c r="N22" s="475"/>
      <c r="O22" s="469"/>
      <c r="P22" s="470">
        <f t="shared" si="0"/>
        <v>0</v>
      </c>
    </row>
    <row r="23" spans="1:16" customFormat="1" ht="15" x14ac:dyDescent="0.25">
      <c r="A23" s="467">
        <v>9</v>
      </c>
      <c r="B23" s="467"/>
      <c r="C23" s="468"/>
      <c r="D23" s="468"/>
      <c r="E23" s="468"/>
      <c r="F23" s="468"/>
      <c r="G23" s="609"/>
      <c r="H23" s="610"/>
      <c r="I23" s="468"/>
      <c r="J23" s="468"/>
      <c r="K23" s="468"/>
      <c r="L23" s="468"/>
      <c r="M23" s="473"/>
      <c r="N23" s="475"/>
      <c r="O23" s="469"/>
      <c r="P23" s="470">
        <f t="shared" si="0"/>
        <v>0</v>
      </c>
    </row>
    <row r="24" spans="1:16" customFormat="1" ht="15.75" thickBot="1" x14ac:dyDescent="0.3">
      <c r="A24" s="467">
        <v>10</v>
      </c>
      <c r="B24" s="467"/>
      <c r="C24" s="468"/>
      <c r="D24" s="468"/>
      <c r="E24" s="468"/>
      <c r="F24" s="468"/>
      <c r="G24" s="609"/>
      <c r="H24" s="610"/>
      <c r="I24" s="468"/>
      <c r="J24" s="468"/>
      <c r="K24" s="468"/>
      <c r="L24" s="468"/>
      <c r="M24" s="478"/>
      <c r="N24" s="472"/>
      <c r="O24" s="469"/>
      <c r="P24" s="470">
        <f t="shared" si="0"/>
        <v>0</v>
      </c>
    </row>
    <row r="25" spans="1:16" customFormat="1" ht="16.5" thickTop="1" thickBot="1" x14ac:dyDescent="0.3">
      <c r="A25" s="611"/>
      <c r="B25" s="612"/>
      <c r="C25" s="218"/>
      <c r="D25" s="218"/>
      <c r="E25" s="218"/>
      <c r="F25" s="218"/>
      <c r="G25" s="218"/>
      <c r="H25" s="218"/>
      <c r="I25" s="218"/>
      <c r="J25" s="218"/>
      <c r="K25" s="218"/>
      <c r="L25" s="218"/>
      <c r="M25" s="612" t="s">
        <v>249</v>
      </c>
      <c r="N25" s="612"/>
      <c r="O25" s="612"/>
      <c r="P25" s="219">
        <f>SUM(P15:P24)</f>
        <v>0</v>
      </c>
    </row>
    <row r="26" spans="1:16" customFormat="1" ht="16.5" thickTop="1" thickBot="1" x14ac:dyDescent="0.3">
      <c r="A26" s="220"/>
      <c r="B26" s="221"/>
      <c r="C26" s="220"/>
      <c r="D26" s="220"/>
      <c r="E26" s="220"/>
      <c r="F26" s="220"/>
      <c r="G26" s="220"/>
      <c r="H26" s="220"/>
      <c r="I26" s="222"/>
      <c r="J26" s="222"/>
    </row>
    <row r="27" spans="1:16" customFormat="1" ht="15" x14ac:dyDescent="0.25">
      <c r="A27" s="545"/>
      <c r="B27" s="547"/>
      <c r="C27" s="546"/>
      <c r="D27" s="546"/>
      <c r="E27" s="551"/>
      <c r="F27" s="546"/>
      <c r="G27" s="546"/>
      <c r="H27" s="546"/>
      <c r="I27" s="223"/>
      <c r="J27" s="552"/>
      <c r="K27" s="630" t="s">
        <v>250</v>
      </c>
      <c r="L27" s="631"/>
      <c r="M27" s="631"/>
      <c r="N27" s="632"/>
      <c r="O27" s="553" t="s">
        <v>242</v>
      </c>
      <c r="P27" s="554" t="s">
        <v>240</v>
      </c>
    </row>
    <row r="28" spans="1:16" customFormat="1" ht="15" x14ac:dyDescent="0.25">
      <c r="A28" s="205" t="s">
        <v>231</v>
      </c>
      <c r="B28" s="639" t="s">
        <v>251</v>
      </c>
      <c r="C28" s="640"/>
      <c r="D28" s="640"/>
      <c r="E28" s="641" t="s">
        <v>252</v>
      </c>
      <c r="F28" s="597"/>
      <c r="G28" s="597"/>
      <c r="H28" s="597"/>
      <c r="I28" s="597"/>
      <c r="J28" s="597"/>
      <c r="K28" s="633"/>
      <c r="L28" s="634"/>
      <c r="M28" s="634"/>
      <c r="N28" s="635"/>
      <c r="O28" s="224" t="s">
        <v>247</v>
      </c>
      <c r="P28" s="205" t="s">
        <v>253</v>
      </c>
    </row>
    <row r="29" spans="1:16" customFormat="1" ht="15" x14ac:dyDescent="0.25">
      <c r="A29" s="205" t="s">
        <v>241</v>
      </c>
      <c r="B29" s="225"/>
      <c r="C29" s="209"/>
      <c r="D29" s="209"/>
      <c r="E29" s="226"/>
      <c r="F29" s="209"/>
      <c r="G29" s="209"/>
      <c r="H29" s="209"/>
      <c r="I29" s="209"/>
      <c r="J29" s="209"/>
      <c r="K29" s="633"/>
      <c r="L29" s="634"/>
      <c r="M29" s="634"/>
      <c r="N29" s="635"/>
      <c r="O29" s="224" t="s">
        <v>254</v>
      </c>
      <c r="P29" s="205" t="s">
        <v>248</v>
      </c>
    </row>
    <row r="30" spans="1:16" customFormat="1" ht="15.75" thickBot="1" x14ac:dyDescent="0.3">
      <c r="A30" s="212"/>
      <c r="B30" s="227"/>
      <c r="C30" s="228"/>
      <c r="D30" s="229"/>
      <c r="E30" s="642" t="s">
        <v>255</v>
      </c>
      <c r="F30" s="643"/>
      <c r="G30" s="230" t="s">
        <v>256</v>
      </c>
      <c r="H30" s="231" t="s">
        <v>256</v>
      </c>
      <c r="I30" s="644" t="s">
        <v>240</v>
      </c>
      <c r="J30" s="645"/>
      <c r="K30" s="636"/>
      <c r="L30" s="637"/>
      <c r="M30" s="637"/>
      <c r="N30" s="638"/>
      <c r="O30" s="232"/>
      <c r="P30" s="233"/>
    </row>
    <row r="31" spans="1:16" customFormat="1" ht="16.899999999999999" customHeight="1" thickTop="1" x14ac:dyDescent="0.25">
      <c r="A31" s="467">
        <v>1</v>
      </c>
      <c r="B31" s="671"/>
      <c r="C31" s="672"/>
      <c r="D31" s="673"/>
      <c r="E31" s="654"/>
      <c r="F31" s="655"/>
      <c r="G31" s="234"/>
      <c r="H31" s="520"/>
      <c r="I31" s="679"/>
      <c r="J31" s="680"/>
      <c r="K31" s="679"/>
      <c r="L31" s="678"/>
      <c r="M31" s="678"/>
      <c r="N31" s="616"/>
      <c r="O31" s="479"/>
      <c r="P31" s="479">
        <f>J31*O31</f>
        <v>0</v>
      </c>
    </row>
    <row r="32" spans="1:16" customFormat="1" ht="15" x14ac:dyDescent="0.25">
      <c r="A32" s="467">
        <v>2</v>
      </c>
      <c r="B32" s="651"/>
      <c r="C32" s="652"/>
      <c r="D32" s="653"/>
      <c r="E32" s="656"/>
      <c r="F32" s="657"/>
      <c r="G32" s="480"/>
      <c r="H32" s="521"/>
      <c r="I32" s="656"/>
      <c r="J32" s="657"/>
      <c r="K32" s="656"/>
      <c r="L32" s="658"/>
      <c r="M32" s="658"/>
      <c r="N32" s="610"/>
      <c r="O32" s="479"/>
      <c r="P32" s="479">
        <f>J32*O32</f>
        <v>0</v>
      </c>
    </row>
    <row r="33" spans="1:17" customFormat="1" ht="15" x14ac:dyDescent="0.25">
      <c r="A33" s="467">
        <v>3</v>
      </c>
      <c r="B33" s="668"/>
      <c r="C33" s="669"/>
      <c r="D33" s="670"/>
      <c r="E33" s="656"/>
      <c r="F33" s="657"/>
      <c r="G33" s="481"/>
      <c r="H33" s="521"/>
      <c r="I33" s="674"/>
      <c r="J33" s="675"/>
      <c r="K33" s="674"/>
      <c r="L33" s="696"/>
      <c r="M33" s="696"/>
      <c r="N33" s="697"/>
      <c r="O33" s="479"/>
      <c r="P33" s="479">
        <f t="shared" ref="P33:P40" si="1">J33*O33</f>
        <v>0</v>
      </c>
    </row>
    <row r="34" spans="1:17" customFormat="1" ht="15" x14ac:dyDescent="0.25">
      <c r="A34" s="467">
        <v>4</v>
      </c>
      <c r="B34" s="671"/>
      <c r="C34" s="672"/>
      <c r="D34" s="673"/>
      <c r="E34" s="656"/>
      <c r="F34" s="657"/>
      <c r="G34" s="482"/>
      <c r="H34" s="521"/>
      <c r="I34" s="654"/>
      <c r="J34" s="655"/>
      <c r="K34" s="654"/>
      <c r="L34" s="698"/>
      <c r="M34" s="698"/>
      <c r="N34" s="699"/>
      <c r="O34" s="479"/>
      <c r="P34" s="479">
        <f t="shared" si="1"/>
        <v>0</v>
      </c>
    </row>
    <row r="35" spans="1:17" customFormat="1" ht="15" x14ac:dyDescent="0.25">
      <c r="A35" s="467">
        <v>5</v>
      </c>
      <c r="B35" s="651"/>
      <c r="C35" s="652"/>
      <c r="D35" s="653"/>
      <c r="E35" s="674"/>
      <c r="F35" s="675"/>
      <c r="G35" s="480"/>
      <c r="H35" s="521"/>
      <c r="I35" s="656"/>
      <c r="J35" s="657"/>
      <c r="K35" s="656"/>
      <c r="L35" s="658"/>
      <c r="M35" s="658"/>
      <c r="N35" s="610"/>
      <c r="O35" s="479"/>
      <c r="P35" s="479">
        <f t="shared" si="1"/>
        <v>0</v>
      </c>
    </row>
    <row r="36" spans="1:17" customFormat="1" ht="15" x14ac:dyDescent="0.25">
      <c r="A36" s="467">
        <v>6</v>
      </c>
      <c r="B36" s="651"/>
      <c r="C36" s="652"/>
      <c r="D36" s="653"/>
      <c r="E36" s="654"/>
      <c r="F36" s="655"/>
      <c r="G36" s="483"/>
      <c r="H36" s="521"/>
      <c r="I36" s="656"/>
      <c r="J36" s="657"/>
      <c r="K36" s="656"/>
      <c r="L36" s="658"/>
      <c r="M36" s="658"/>
      <c r="N36" s="610"/>
      <c r="O36" s="479"/>
      <c r="P36" s="479">
        <f t="shared" si="1"/>
        <v>0</v>
      </c>
    </row>
    <row r="37" spans="1:17" customFormat="1" ht="15" x14ac:dyDescent="0.25">
      <c r="A37" s="467">
        <v>7</v>
      </c>
      <c r="B37" s="668"/>
      <c r="C37" s="669"/>
      <c r="D37" s="670"/>
      <c r="E37" s="656"/>
      <c r="F37" s="657"/>
      <c r="G37" s="483"/>
      <c r="H37" s="521"/>
      <c r="I37" s="656"/>
      <c r="J37" s="657"/>
      <c r="K37" s="656"/>
      <c r="L37" s="658"/>
      <c r="M37" s="658"/>
      <c r="N37" s="610"/>
      <c r="O37" s="479"/>
      <c r="P37" s="479">
        <f t="shared" si="1"/>
        <v>0</v>
      </c>
    </row>
    <row r="38" spans="1:17" customFormat="1" ht="15" x14ac:dyDescent="0.25">
      <c r="A38" s="467">
        <v>8</v>
      </c>
      <c r="B38" s="671"/>
      <c r="C38" s="672"/>
      <c r="D38" s="673"/>
      <c r="E38" s="674"/>
      <c r="F38" s="675"/>
      <c r="G38" s="483"/>
      <c r="H38" s="521"/>
      <c r="I38" s="656"/>
      <c r="J38" s="657"/>
      <c r="K38" s="656"/>
      <c r="L38" s="658"/>
      <c r="M38" s="658"/>
      <c r="N38" s="610"/>
      <c r="O38" s="479"/>
      <c r="P38" s="479">
        <f t="shared" si="1"/>
        <v>0</v>
      </c>
    </row>
    <row r="39" spans="1:17" customFormat="1" ht="15" x14ac:dyDescent="0.25">
      <c r="A39" s="467">
        <v>9</v>
      </c>
      <c r="B39" s="651"/>
      <c r="C39" s="652"/>
      <c r="D39" s="653"/>
      <c r="E39" s="654"/>
      <c r="F39" s="655"/>
      <c r="G39" s="480"/>
      <c r="H39" s="521"/>
      <c r="I39" s="656"/>
      <c r="J39" s="657"/>
      <c r="K39" s="656"/>
      <c r="L39" s="658"/>
      <c r="M39" s="658"/>
      <c r="N39" s="610"/>
      <c r="O39" s="479"/>
      <c r="P39" s="479">
        <f t="shared" si="1"/>
        <v>0</v>
      </c>
    </row>
    <row r="40" spans="1:17" customFormat="1" ht="15.75" thickBot="1" x14ac:dyDescent="0.3">
      <c r="A40" s="484">
        <v>10</v>
      </c>
      <c r="B40" s="663"/>
      <c r="C40" s="664"/>
      <c r="D40" s="665"/>
      <c r="E40" s="666"/>
      <c r="F40" s="667"/>
      <c r="G40" s="480"/>
      <c r="H40" s="521"/>
      <c r="I40" s="656"/>
      <c r="J40" s="657"/>
      <c r="K40" s="656"/>
      <c r="L40" s="658"/>
      <c r="M40" s="658"/>
      <c r="N40" s="610"/>
      <c r="O40" s="479"/>
      <c r="P40" s="479">
        <f t="shared" si="1"/>
        <v>0</v>
      </c>
    </row>
    <row r="41" spans="1:17" customFormat="1" ht="16.5" thickTop="1" thickBot="1" x14ac:dyDescent="0.3">
      <c r="A41" s="681"/>
      <c r="B41" s="682"/>
      <c r="C41" s="235"/>
      <c r="D41" s="235"/>
      <c r="E41" s="236"/>
      <c r="F41" s="236"/>
      <c r="G41" s="485"/>
      <c r="H41" s="236"/>
      <c r="I41" s="236"/>
      <c r="J41" s="236"/>
      <c r="K41" s="236"/>
      <c r="L41" s="236"/>
      <c r="M41" s="683" t="s">
        <v>257</v>
      </c>
      <c r="N41" s="683"/>
      <c r="O41" s="683"/>
      <c r="P41" s="237">
        <f>SUM(P31:P40)</f>
        <v>0</v>
      </c>
      <c r="Q41" s="54"/>
    </row>
    <row r="42" spans="1:17" customFormat="1" ht="16.5" thickTop="1" thickBot="1" x14ac:dyDescent="0.3">
      <c r="A42" s="220"/>
      <c r="B42" s="221"/>
      <c r="D42" s="220"/>
      <c r="E42" s="220"/>
      <c r="F42" s="220"/>
      <c r="G42" s="220"/>
      <c r="H42" s="238"/>
      <c r="I42" s="238"/>
      <c r="L42" s="203"/>
      <c r="M42" s="203"/>
    </row>
    <row r="43" spans="1:17" customFormat="1" ht="15" x14ac:dyDescent="0.25">
      <c r="A43" s="545"/>
      <c r="B43" s="545"/>
      <c r="C43" s="546"/>
      <c r="D43" s="555"/>
      <c r="E43" s="555"/>
      <c r="F43" s="555"/>
      <c r="G43" s="555"/>
      <c r="H43" s="556"/>
      <c r="I43" s="555"/>
      <c r="J43" s="555"/>
      <c r="K43" s="555"/>
      <c r="L43" s="557"/>
      <c r="M43" s="684" t="s">
        <v>258</v>
      </c>
      <c r="N43" s="684" t="s">
        <v>259</v>
      </c>
      <c r="O43" s="684" t="s">
        <v>260</v>
      </c>
      <c r="P43" s="554" t="s">
        <v>240</v>
      </c>
    </row>
    <row r="44" spans="1:17" customFormat="1" ht="15" x14ac:dyDescent="0.25">
      <c r="A44" s="205" t="s">
        <v>231</v>
      </c>
      <c r="B44" s="205" t="s">
        <v>261</v>
      </c>
      <c r="C44" s="639" t="s">
        <v>262</v>
      </c>
      <c r="D44" s="640"/>
      <c r="E44" s="640"/>
      <c r="F44" s="640"/>
      <c r="G44" s="687"/>
      <c r="H44" s="596" t="s">
        <v>263</v>
      </c>
      <c r="I44" s="597"/>
      <c r="J44" s="597"/>
      <c r="K44" s="597"/>
      <c r="L44" s="688"/>
      <c r="M44" s="685"/>
      <c r="N44" s="685"/>
      <c r="O44" s="685"/>
      <c r="P44" s="205" t="s">
        <v>264</v>
      </c>
    </row>
    <row r="45" spans="1:17" customFormat="1" ht="15" x14ac:dyDescent="0.25">
      <c r="A45" s="205" t="s">
        <v>241</v>
      </c>
      <c r="B45" s="208"/>
      <c r="C45" s="225"/>
      <c r="D45" s="519"/>
      <c r="E45" s="519"/>
      <c r="F45" s="519"/>
      <c r="G45" s="519"/>
      <c r="H45" s="518"/>
      <c r="I45" s="519"/>
      <c r="J45" s="519"/>
      <c r="K45" s="558"/>
      <c r="L45" s="558"/>
      <c r="M45" s="685"/>
      <c r="N45" s="685"/>
      <c r="O45" s="685"/>
      <c r="P45" s="205" t="s">
        <v>248</v>
      </c>
    </row>
    <row r="46" spans="1:17" customFormat="1" ht="15.75" thickBot="1" x14ac:dyDescent="0.3">
      <c r="A46" s="212"/>
      <c r="B46" s="212"/>
      <c r="C46" s="239"/>
      <c r="D46" s="228"/>
      <c r="E46" s="228"/>
      <c r="F46" s="228"/>
      <c r="G46" s="240"/>
      <c r="H46" s="486" t="s">
        <v>265</v>
      </c>
      <c r="I46" s="689" t="s">
        <v>266</v>
      </c>
      <c r="J46" s="690"/>
      <c r="K46" s="691" t="s">
        <v>267</v>
      </c>
      <c r="L46" s="692"/>
      <c r="M46" s="686"/>
      <c r="N46" s="686"/>
      <c r="O46" s="686"/>
      <c r="P46" s="233"/>
    </row>
    <row r="47" spans="1:17" customFormat="1" ht="15.75" thickTop="1" x14ac:dyDescent="0.25">
      <c r="A47" s="467">
        <v>1</v>
      </c>
      <c r="B47" s="467"/>
      <c r="C47" s="676"/>
      <c r="D47" s="677"/>
      <c r="E47" s="677"/>
      <c r="F47" s="677"/>
      <c r="G47" s="241"/>
      <c r="H47" s="468"/>
      <c r="I47" s="615"/>
      <c r="J47" s="678"/>
      <c r="K47" s="679"/>
      <c r="L47" s="680"/>
      <c r="M47" s="242"/>
      <c r="N47" s="243"/>
      <c r="O47" s="479"/>
      <c r="P47" s="487">
        <f>(H47*M47)+(I47*N47)+(K47*O47)</f>
        <v>0</v>
      </c>
    </row>
    <row r="48" spans="1:17" customFormat="1" ht="15" x14ac:dyDescent="0.25">
      <c r="A48" s="467">
        <v>2</v>
      </c>
      <c r="B48" s="467"/>
      <c r="C48" s="651"/>
      <c r="D48" s="652"/>
      <c r="E48" s="652"/>
      <c r="F48" s="652"/>
      <c r="G48" s="472"/>
      <c r="H48" s="468"/>
      <c r="I48" s="609"/>
      <c r="J48" s="658"/>
      <c r="K48" s="656"/>
      <c r="L48" s="657"/>
      <c r="M48" s="488"/>
      <c r="N48" s="475"/>
      <c r="O48" s="479"/>
      <c r="P48" s="487">
        <f t="shared" ref="P48:P56" si="2">(H48*M48)+(I48*N48)+(K48*O48)</f>
        <v>0</v>
      </c>
    </row>
    <row r="49" spans="1:17" customFormat="1" ht="15" x14ac:dyDescent="0.25">
      <c r="A49" s="467">
        <v>3</v>
      </c>
      <c r="B49" s="467"/>
      <c r="C49" s="651"/>
      <c r="D49" s="652"/>
      <c r="E49" s="652"/>
      <c r="F49" s="652"/>
      <c r="G49" s="472"/>
      <c r="H49" s="468"/>
      <c r="I49" s="609"/>
      <c r="J49" s="657"/>
      <c r="K49" s="656"/>
      <c r="L49" s="657"/>
      <c r="M49" s="488"/>
      <c r="N49" s="475"/>
      <c r="O49" s="479"/>
      <c r="P49" s="487">
        <f t="shared" si="2"/>
        <v>0</v>
      </c>
    </row>
    <row r="50" spans="1:17" customFormat="1" ht="15" x14ac:dyDescent="0.25">
      <c r="A50" s="467">
        <v>4</v>
      </c>
      <c r="B50" s="467"/>
      <c r="C50" s="651"/>
      <c r="D50" s="652"/>
      <c r="E50" s="652"/>
      <c r="F50" s="652"/>
      <c r="G50" s="472"/>
      <c r="H50" s="468"/>
      <c r="I50" s="609"/>
      <c r="J50" s="658"/>
      <c r="K50" s="656"/>
      <c r="L50" s="657"/>
      <c r="M50" s="488"/>
      <c r="N50" s="475"/>
      <c r="O50" s="479"/>
      <c r="P50" s="487">
        <f t="shared" si="2"/>
        <v>0</v>
      </c>
    </row>
    <row r="51" spans="1:17" customFormat="1" ht="15" x14ac:dyDescent="0.25">
      <c r="A51" s="467">
        <v>5</v>
      </c>
      <c r="B51" s="467"/>
      <c r="C51" s="651"/>
      <c r="D51" s="652"/>
      <c r="E51" s="652"/>
      <c r="F51" s="652"/>
      <c r="G51" s="472"/>
      <c r="H51" s="468"/>
      <c r="I51" s="609"/>
      <c r="J51" s="657"/>
      <c r="K51" s="656"/>
      <c r="L51" s="657"/>
      <c r="M51" s="488"/>
      <c r="N51" s="475"/>
      <c r="O51" s="479"/>
      <c r="P51" s="487">
        <f t="shared" si="2"/>
        <v>0</v>
      </c>
    </row>
    <row r="52" spans="1:17" customFormat="1" ht="15" x14ac:dyDescent="0.25">
      <c r="A52" s="467">
        <v>6</v>
      </c>
      <c r="B52" s="467"/>
      <c r="C52" s="651"/>
      <c r="D52" s="652"/>
      <c r="E52" s="652"/>
      <c r="F52" s="652"/>
      <c r="G52" s="472"/>
      <c r="H52" s="468"/>
      <c r="I52" s="609"/>
      <c r="J52" s="657"/>
      <c r="K52" s="656"/>
      <c r="L52" s="657"/>
      <c r="M52" s="488"/>
      <c r="N52" s="475"/>
      <c r="O52" s="479"/>
      <c r="P52" s="487">
        <f t="shared" si="2"/>
        <v>0</v>
      </c>
    </row>
    <row r="53" spans="1:17" customFormat="1" ht="15" x14ac:dyDescent="0.25">
      <c r="A53" s="467">
        <v>7</v>
      </c>
      <c r="B53" s="467"/>
      <c r="C53" s="651"/>
      <c r="D53" s="652"/>
      <c r="E53" s="652"/>
      <c r="F53" s="652"/>
      <c r="G53" s="472"/>
      <c r="H53" s="468"/>
      <c r="I53" s="609"/>
      <c r="J53" s="657"/>
      <c r="K53" s="656"/>
      <c r="L53" s="657"/>
      <c r="M53" s="488"/>
      <c r="N53" s="475"/>
      <c r="O53" s="479"/>
      <c r="P53" s="487">
        <f t="shared" si="2"/>
        <v>0</v>
      </c>
    </row>
    <row r="54" spans="1:17" customFormat="1" ht="15" x14ac:dyDescent="0.25">
      <c r="A54" s="467">
        <v>8</v>
      </c>
      <c r="B54" s="467"/>
      <c r="C54" s="651"/>
      <c r="D54" s="652"/>
      <c r="E54" s="652"/>
      <c r="F54" s="652"/>
      <c r="G54" s="472"/>
      <c r="H54" s="468"/>
      <c r="I54" s="609"/>
      <c r="J54" s="657"/>
      <c r="K54" s="656"/>
      <c r="L54" s="657"/>
      <c r="M54" s="488"/>
      <c r="N54" s="475"/>
      <c r="O54" s="479"/>
      <c r="P54" s="487">
        <f t="shared" si="2"/>
        <v>0</v>
      </c>
    </row>
    <row r="55" spans="1:17" customFormat="1" ht="15" x14ac:dyDescent="0.25">
      <c r="A55" s="467">
        <v>9</v>
      </c>
      <c r="B55" s="467"/>
      <c r="C55" s="651"/>
      <c r="D55" s="652"/>
      <c r="E55" s="652"/>
      <c r="F55" s="652"/>
      <c r="G55" s="472"/>
      <c r="H55" s="468"/>
      <c r="I55" s="609"/>
      <c r="J55" s="657"/>
      <c r="K55" s="656"/>
      <c r="L55" s="657"/>
      <c r="M55" s="488"/>
      <c r="N55" s="475"/>
      <c r="O55" s="479"/>
      <c r="P55" s="487">
        <f t="shared" si="2"/>
        <v>0</v>
      </c>
    </row>
    <row r="56" spans="1:17" customFormat="1" ht="15.75" thickBot="1" x14ac:dyDescent="0.3">
      <c r="A56" s="467">
        <v>10</v>
      </c>
      <c r="B56" s="467"/>
      <c r="C56" s="663"/>
      <c r="D56" s="664"/>
      <c r="E56" s="664"/>
      <c r="F56" s="664"/>
      <c r="G56" s="489"/>
      <c r="H56" s="490"/>
      <c r="I56" s="694"/>
      <c r="J56" s="695"/>
      <c r="K56" s="656"/>
      <c r="L56" s="657"/>
      <c r="M56" s="488"/>
      <c r="N56" s="475"/>
      <c r="O56" s="479"/>
      <c r="P56" s="487">
        <f t="shared" si="2"/>
        <v>0</v>
      </c>
    </row>
    <row r="57" spans="1:17" customFormat="1" ht="16.5" thickTop="1" thickBot="1" x14ac:dyDescent="0.3">
      <c r="A57" s="693"/>
      <c r="B57" s="683"/>
      <c r="C57" s="522"/>
      <c r="D57" s="235"/>
      <c r="E57" s="235"/>
      <c r="F57" s="235"/>
      <c r="G57" s="235"/>
      <c r="H57" s="235"/>
      <c r="I57" s="235"/>
      <c r="J57" s="235"/>
      <c r="K57" s="236"/>
      <c r="L57" s="236"/>
      <c r="M57" s="683" t="s">
        <v>268</v>
      </c>
      <c r="N57" s="683"/>
      <c r="O57" s="683"/>
      <c r="P57" s="244">
        <f>SUM(P47:P56)</f>
        <v>0</v>
      </c>
      <c r="Q57" s="54"/>
    </row>
    <row r="58" spans="1:17" customFormat="1" ht="15.75" thickTop="1" x14ac:dyDescent="0.25"/>
    <row r="59" spans="1:17" customFormat="1" ht="15" x14ac:dyDescent="0.25">
      <c r="A59" s="245" t="s">
        <v>269</v>
      </c>
    </row>
    <row r="60" spans="1:17" customFormat="1" ht="15" x14ac:dyDescent="0.25">
      <c r="A60" s="245" t="s">
        <v>270</v>
      </c>
    </row>
    <row r="61" spans="1:17" customFormat="1" ht="15" x14ac:dyDescent="0.25"/>
  </sheetData>
  <mergeCells count="109">
    <mergeCell ref="A57:B57"/>
    <mergeCell ref="M57:O57"/>
    <mergeCell ref="C55:F55"/>
    <mergeCell ref="I55:J55"/>
    <mergeCell ref="K55:L55"/>
    <mergeCell ref="C56:F56"/>
    <mergeCell ref="I56:J56"/>
    <mergeCell ref="K56:L56"/>
    <mergeCell ref="C53:F53"/>
    <mergeCell ref="I53:J53"/>
    <mergeCell ref="K53:L53"/>
    <mergeCell ref="C54:F54"/>
    <mergeCell ref="I54:J54"/>
    <mergeCell ref="K54:L54"/>
    <mergeCell ref="C51:F51"/>
    <mergeCell ref="I51:J51"/>
    <mergeCell ref="K51:L51"/>
    <mergeCell ref="C52:F52"/>
    <mergeCell ref="I52:J52"/>
    <mergeCell ref="K52:L52"/>
    <mergeCell ref="C49:F49"/>
    <mergeCell ref="I49:J49"/>
    <mergeCell ref="K49:L49"/>
    <mergeCell ref="C50:F50"/>
    <mergeCell ref="I50:J50"/>
    <mergeCell ref="K50:L50"/>
    <mergeCell ref="C47:F47"/>
    <mergeCell ref="I47:J47"/>
    <mergeCell ref="K47:L47"/>
    <mergeCell ref="C48:F48"/>
    <mergeCell ref="I48:J48"/>
    <mergeCell ref="K48:L48"/>
    <mergeCell ref="A41:B41"/>
    <mergeCell ref="M41:O41"/>
    <mergeCell ref="M43:M46"/>
    <mergeCell ref="N43:N46"/>
    <mergeCell ref="O43:O46"/>
    <mergeCell ref="C44:G44"/>
    <mergeCell ref="H44:L44"/>
    <mergeCell ref="I46:J46"/>
    <mergeCell ref="K46:L46"/>
    <mergeCell ref="B39:D39"/>
    <mergeCell ref="E39:F39"/>
    <mergeCell ref="I39:J39"/>
    <mergeCell ref="K39:N39"/>
    <mergeCell ref="B40:D40"/>
    <mergeCell ref="E40:F40"/>
    <mergeCell ref="I40:J40"/>
    <mergeCell ref="K40:N40"/>
    <mergeCell ref="B37:D37"/>
    <mergeCell ref="E37:F37"/>
    <mergeCell ref="I37:J37"/>
    <mergeCell ref="K37:N37"/>
    <mergeCell ref="B38:D38"/>
    <mergeCell ref="E38:F38"/>
    <mergeCell ref="I38:J38"/>
    <mergeCell ref="K38:N38"/>
    <mergeCell ref="B35:D35"/>
    <mergeCell ref="E35:F35"/>
    <mergeCell ref="I35:J35"/>
    <mergeCell ref="K35:N35"/>
    <mergeCell ref="B36:D36"/>
    <mergeCell ref="E36:F36"/>
    <mergeCell ref="I36:J36"/>
    <mergeCell ref="K36:N36"/>
    <mergeCell ref="B33:D33"/>
    <mergeCell ref="E33:F33"/>
    <mergeCell ref="I33:J33"/>
    <mergeCell ref="K33:N33"/>
    <mergeCell ref="B34:D34"/>
    <mergeCell ref="E34:F34"/>
    <mergeCell ref="I34:J34"/>
    <mergeCell ref="K34:N34"/>
    <mergeCell ref="B31:D31"/>
    <mergeCell ref="E31:F31"/>
    <mergeCell ref="I31:J31"/>
    <mergeCell ref="K31:N31"/>
    <mergeCell ref="B32:D32"/>
    <mergeCell ref="E32:F32"/>
    <mergeCell ref="I32:J32"/>
    <mergeCell ref="K32:N32"/>
    <mergeCell ref="M25:O25"/>
    <mergeCell ref="K27:N30"/>
    <mergeCell ref="B28:D28"/>
    <mergeCell ref="E28:J28"/>
    <mergeCell ref="E30:F30"/>
    <mergeCell ref="I30:J30"/>
    <mergeCell ref="G20:H20"/>
    <mergeCell ref="G21:H21"/>
    <mergeCell ref="G22:H22"/>
    <mergeCell ref="G23:H23"/>
    <mergeCell ref="G24:H24"/>
    <mergeCell ref="A25:B25"/>
    <mergeCell ref="G14:H14"/>
    <mergeCell ref="G15:H15"/>
    <mergeCell ref="G16:H16"/>
    <mergeCell ref="G17:H17"/>
    <mergeCell ref="G18:H18"/>
    <mergeCell ref="G19:H19"/>
    <mergeCell ref="I11:J11"/>
    <mergeCell ref="K11:L11"/>
    <mergeCell ref="M11:N11"/>
    <mergeCell ref="C12:H12"/>
    <mergeCell ref="I12:I14"/>
    <mergeCell ref="J12:J13"/>
    <mergeCell ref="K12:K14"/>
    <mergeCell ref="L12:L13"/>
    <mergeCell ref="M12:M14"/>
    <mergeCell ref="N12:N14"/>
  </mergeCells>
  <pageMargins left="0.5" right="0.5" top="0.5" bottom="0.5" header="0" footer="0"/>
  <pageSetup scale="60" orientation="portrait" r:id="rId1"/>
  <headerFooter>
    <oddFooter>&amp;LPage &amp;P of &amp;N&amp;CTab I - CMHPII Deleted Incurred&amp;RREV 09/2015</oddFooter>
  </headerFooter>
  <rowBreaks count="1" manualBreakCount="1">
    <brk id="41"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45"/>
  <sheetViews>
    <sheetView view="pageBreakPreview" zoomScaleNormal="100" zoomScaleSheetLayoutView="100" workbookViewId="0">
      <selection activeCell="G15" sqref="G15"/>
    </sheetView>
  </sheetViews>
  <sheetFormatPr defaultRowHeight="15" x14ac:dyDescent="0.25"/>
  <cols>
    <col min="1" max="1" width="12.7109375" customWidth="1"/>
    <col min="2" max="2" width="46.28515625" bestFit="1" customWidth="1"/>
    <col min="3" max="3" width="11.7109375" customWidth="1"/>
    <col min="4" max="10" width="10.7109375" customWidth="1"/>
    <col min="11" max="11" width="12.7109375" customWidth="1"/>
  </cols>
  <sheetData>
    <row r="1" spans="1:11" ht="18.75" x14ac:dyDescent="0.3">
      <c r="A1" s="101" t="s">
        <v>274</v>
      </c>
      <c r="B1" s="102"/>
      <c r="C1" s="102"/>
      <c r="D1" s="102"/>
      <c r="E1" s="102"/>
      <c r="F1" s="102"/>
      <c r="G1" s="102"/>
      <c r="H1" s="102"/>
      <c r="I1" s="102"/>
      <c r="J1" s="102"/>
      <c r="K1" s="102"/>
    </row>
    <row r="2" spans="1:11" ht="15.75" x14ac:dyDescent="0.25">
      <c r="A2" s="20" t="s">
        <v>28</v>
      </c>
      <c r="B2" s="102"/>
      <c r="C2" s="102"/>
      <c r="D2" s="102"/>
      <c r="E2" s="102"/>
      <c r="F2" s="102"/>
      <c r="G2" s="102"/>
      <c r="H2" s="102"/>
      <c r="I2" s="102"/>
      <c r="J2" s="102"/>
      <c r="K2" s="102"/>
    </row>
    <row r="3" spans="1:11" x14ac:dyDescent="0.25">
      <c r="A3" s="434" t="s">
        <v>29</v>
      </c>
      <c r="B3" s="105"/>
      <c r="C3" s="102"/>
      <c r="D3" s="102"/>
      <c r="E3" s="102"/>
      <c r="F3" s="102"/>
      <c r="G3" s="102"/>
      <c r="H3" s="102"/>
      <c r="I3" s="102"/>
      <c r="J3" s="102"/>
      <c r="K3" s="102"/>
    </row>
    <row r="4" spans="1:11" x14ac:dyDescent="0.25">
      <c r="A4" s="434" t="s">
        <v>8</v>
      </c>
      <c r="B4" s="105"/>
      <c r="C4" s="102"/>
      <c r="D4" s="102"/>
      <c r="E4" s="102"/>
      <c r="F4" s="102"/>
      <c r="G4" s="102"/>
      <c r="H4" s="102"/>
      <c r="I4" s="102"/>
      <c r="J4" s="102"/>
      <c r="K4" s="102"/>
    </row>
    <row r="5" spans="1:11" x14ac:dyDescent="0.25">
      <c r="A5" s="434" t="s">
        <v>30</v>
      </c>
      <c r="B5" s="105"/>
      <c r="C5" s="102"/>
      <c r="D5" s="102"/>
      <c r="E5" s="102"/>
      <c r="F5" s="102"/>
      <c r="G5" s="102"/>
      <c r="H5" s="102"/>
      <c r="I5" s="106"/>
      <c r="J5" s="107"/>
      <c r="K5" s="105"/>
    </row>
    <row r="6" spans="1:11" x14ac:dyDescent="0.25">
      <c r="A6" s="435" t="s">
        <v>12</v>
      </c>
      <c r="B6" s="105"/>
      <c r="C6" s="69" t="str">
        <f>'Price Summary (B)'!B7</f>
        <v>005</v>
      </c>
      <c r="D6" s="102"/>
      <c r="E6" s="102"/>
      <c r="F6" s="102"/>
      <c r="G6" s="102"/>
      <c r="H6" s="102"/>
      <c r="I6" s="106"/>
      <c r="J6" s="107"/>
      <c r="K6" s="102"/>
    </row>
    <row r="7" spans="1:11" s="1" customFormat="1" x14ac:dyDescent="0.25">
      <c r="A7" t="s">
        <v>13</v>
      </c>
      <c r="C7" s="69">
        <f>'Narrative (A)'!D10</f>
        <v>0</v>
      </c>
      <c r="D7"/>
      <c r="E7"/>
      <c r="F7"/>
      <c r="G7" s="74"/>
      <c r="H7" s="70"/>
      <c r="I7" s="2"/>
    </row>
    <row r="8" spans="1:11" x14ac:dyDescent="0.25">
      <c r="A8" s="103"/>
      <c r="B8" s="102"/>
      <c r="C8" s="102"/>
      <c r="D8" s="102"/>
      <c r="E8" s="102"/>
      <c r="F8" s="102"/>
      <c r="G8" s="102"/>
      <c r="H8" s="102"/>
      <c r="I8" s="102"/>
      <c r="J8" s="102"/>
      <c r="K8" s="102"/>
    </row>
    <row r="9" spans="1:11" ht="41.25" customHeight="1" x14ac:dyDescent="0.25">
      <c r="A9" s="104" t="s">
        <v>275</v>
      </c>
      <c r="B9" s="700" t="s">
        <v>276</v>
      </c>
      <c r="C9" s="701"/>
      <c r="D9" s="701"/>
      <c r="E9" s="701"/>
      <c r="F9" s="701"/>
      <c r="G9" s="701"/>
      <c r="H9" s="701"/>
      <c r="I9" s="701"/>
      <c r="J9" s="701"/>
      <c r="K9" s="702"/>
    </row>
    <row r="10" spans="1:11" ht="13.35" customHeight="1" thickBot="1" x14ac:dyDescent="0.3">
      <c r="A10" s="102"/>
      <c r="B10" s="102"/>
      <c r="C10" s="102"/>
      <c r="D10" s="102"/>
      <c r="E10" s="102"/>
      <c r="F10" s="102"/>
      <c r="G10" s="102"/>
      <c r="H10" s="102"/>
      <c r="I10" s="102"/>
      <c r="J10" s="102"/>
      <c r="K10" s="102"/>
    </row>
    <row r="11" spans="1:11" ht="13.35" customHeight="1" thickBot="1" x14ac:dyDescent="0.3">
      <c r="A11" s="398" t="s">
        <v>277</v>
      </c>
      <c r="B11" s="399" t="s">
        <v>278</v>
      </c>
      <c r="C11" s="400" t="s">
        <v>279</v>
      </c>
      <c r="D11" s="400" t="s">
        <v>280</v>
      </c>
      <c r="E11" s="400" t="s">
        <v>281</v>
      </c>
      <c r="F11" s="400" t="s">
        <v>282</v>
      </c>
      <c r="G11" s="399" t="s">
        <v>283</v>
      </c>
      <c r="H11" s="401" t="s">
        <v>284</v>
      </c>
      <c r="I11" s="400" t="s">
        <v>285</v>
      </c>
      <c r="J11" s="401" t="s">
        <v>286</v>
      </c>
      <c r="K11" s="402" t="s">
        <v>287</v>
      </c>
    </row>
    <row r="12" spans="1:11" ht="13.35" customHeight="1" x14ac:dyDescent="0.25">
      <c r="A12" s="121"/>
      <c r="B12" s="120"/>
      <c r="C12" s="112"/>
      <c r="D12" s="562"/>
      <c r="E12" s="112"/>
      <c r="F12" s="117"/>
      <c r="G12" s="113"/>
      <c r="H12" s="114"/>
      <c r="I12" s="115"/>
      <c r="J12" s="114"/>
      <c r="K12" s="116"/>
    </row>
    <row r="13" spans="1:11" ht="13.35" customHeight="1" x14ac:dyDescent="0.25">
      <c r="A13" s="491"/>
      <c r="B13" s="492"/>
      <c r="C13" s="493"/>
      <c r="D13" s="494"/>
      <c r="E13" s="493"/>
      <c r="F13" s="494"/>
      <c r="G13" s="495"/>
      <c r="H13" s="496"/>
      <c r="I13" s="497"/>
      <c r="J13" s="496"/>
      <c r="K13" s="491"/>
    </row>
    <row r="14" spans="1:11" x14ac:dyDescent="0.25">
      <c r="A14" s="498"/>
      <c r="B14" s="492"/>
      <c r="C14" s="493"/>
      <c r="D14" s="494"/>
      <c r="E14" s="493"/>
      <c r="F14" s="494"/>
      <c r="G14" s="495"/>
      <c r="H14" s="496"/>
      <c r="I14" s="497"/>
      <c r="J14" s="496"/>
      <c r="K14" s="491"/>
    </row>
    <row r="15" spans="1:11" ht="13.35" customHeight="1" x14ac:dyDescent="0.25">
      <c r="A15" s="498"/>
      <c r="B15" s="492"/>
      <c r="C15" s="493"/>
      <c r="D15" s="494"/>
      <c r="E15" s="493"/>
      <c r="F15" s="494"/>
      <c r="G15" s="495"/>
      <c r="H15" s="496"/>
      <c r="I15" s="497"/>
      <c r="J15" s="496"/>
      <c r="K15" s="491"/>
    </row>
    <row r="16" spans="1:11" x14ac:dyDescent="0.25">
      <c r="A16" s="498"/>
      <c r="B16" s="499"/>
      <c r="C16" s="493"/>
      <c r="D16" s="494"/>
      <c r="E16" s="493"/>
      <c r="F16" s="494"/>
      <c r="G16" s="495"/>
      <c r="H16" s="496"/>
      <c r="I16" s="497"/>
      <c r="J16" s="496"/>
      <c r="K16" s="491"/>
    </row>
    <row r="17" spans="1:11" x14ac:dyDescent="0.25">
      <c r="A17" s="498"/>
      <c r="B17" s="492"/>
      <c r="C17" s="493"/>
      <c r="D17" s="494"/>
      <c r="E17" s="493"/>
      <c r="F17" s="494"/>
      <c r="G17" s="495"/>
      <c r="H17" s="496"/>
      <c r="I17" s="497"/>
      <c r="J17" s="496"/>
      <c r="K17" s="491"/>
    </row>
    <row r="18" spans="1:11" ht="13.35" customHeight="1" x14ac:dyDescent="0.25">
      <c r="A18" s="498"/>
      <c r="B18" s="492"/>
      <c r="C18" s="493"/>
      <c r="D18" s="494"/>
      <c r="E18" s="493"/>
      <c r="F18" s="494"/>
      <c r="G18" s="495"/>
      <c r="H18" s="496"/>
      <c r="I18" s="497"/>
      <c r="J18" s="496"/>
      <c r="K18" s="491"/>
    </row>
    <row r="19" spans="1:11" ht="13.35" customHeight="1" x14ac:dyDescent="0.25">
      <c r="A19" s="498"/>
      <c r="B19" s="492"/>
      <c r="C19" s="493"/>
      <c r="D19" s="494"/>
      <c r="E19" s="493"/>
      <c r="F19" s="494"/>
      <c r="G19" s="495"/>
      <c r="H19" s="496"/>
      <c r="I19" s="497"/>
      <c r="J19" s="496"/>
      <c r="K19" s="491"/>
    </row>
    <row r="20" spans="1:11" ht="13.35" customHeight="1" x14ac:dyDescent="0.25">
      <c r="A20" s="498"/>
      <c r="B20" s="563"/>
      <c r="C20" s="493"/>
      <c r="D20" s="494"/>
      <c r="E20" s="493"/>
      <c r="F20" s="494"/>
      <c r="G20" s="495"/>
      <c r="H20" s="496"/>
      <c r="I20" s="497"/>
      <c r="J20" s="496"/>
      <c r="K20" s="491"/>
    </row>
    <row r="21" spans="1:11" ht="13.35" customHeight="1" x14ac:dyDescent="0.25">
      <c r="A21" s="498"/>
      <c r="B21" s="492"/>
      <c r="C21" s="493"/>
      <c r="D21" s="564"/>
      <c r="E21" s="493"/>
      <c r="F21" s="564"/>
      <c r="G21" s="565"/>
      <c r="H21" s="566"/>
      <c r="I21" s="567"/>
      <c r="J21" s="566"/>
      <c r="K21" s="491"/>
    </row>
    <row r="22" spans="1:11" ht="13.35" customHeight="1" x14ac:dyDescent="0.25">
      <c r="A22" s="498"/>
      <c r="B22" s="563"/>
      <c r="C22" s="493"/>
      <c r="D22" s="494"/>
      <c r="E22" s="493"/>
      <c r="F22" s="494"/>
      <c r="G22" s="495"/>
      <c r="H22" s="496"/>
      <c r="I22" s="497"/>
      <c r="J22" s="496"/>
      <c r="K22" s="491"/>
    </row>
    <row r="23" spans="1:11" ht="13.35" customHeight="1" x14ac:dyDescent="0.25">
      <c r="A23" s="498"/>
      <c r="B23" s="563"/>
      <c r="C23" s="493"/>
      <c r="D23" s="494"/>
      <c r="E23" s="493"/>
      <c r="F23" s="494"/>
      <c r="G23" s="495"/>
      <c r="H23" s="496"/>
      <c r="I23" s="497"/>
      <c r="J23" s="496"/>
      <c r="K23" s="491"/>
    </row>
    <row r="24" spans="1:11" ht="13.35" customHeight="1" x14ac:dyDescent="0.25">
      <c r="A24" s="498"/>
      <c r="B24" s="492"/>
      <c r="C24" s="493"/>
      <c r="D24" s="494"/>
      <c r="E24" s="493"/>
      <c r="F24" s="494"/>
      <c r="G24" s="495"/>
      <c r="H24" s="496"/>
      <c r="I24" s="497"/>
      <c r="J24" s="496"/>
      <c r="K24" s="491"/>
    </row>
    <row r="25" spans="1:11" ht="13.35" customHeight="1" x14ac:dyDescent="0.25">
      <c r="A25" s="498"/>
      <c r="B25" s="563"/>
      <c r="C25" s="493"/>
      <c r="D25" s="564"/>
      <c r="E25" s="493"/>
      <c r="F25" s="564"/>
      <c r="G25" s="565"/>
      <c r="H25" s="566"/>
      <c r="I25" s="567"/>
      <c r="J25" s="566"/>
      <c r="K25" s="491"/>
    </row>
    <row r="26" spans="1:11" ht="13.35" customHeight="1" x14ac:dyDescent="0.25">
      <c r="A26" s="498"/>
      <c r="B26" s="492"/>
      <c r="C26" s="493"/>
      <c r="D26" s="494"/>
      <c r="E26" s="493"/>
      <c r="F26" s="494"/>
      <c r="G26" s="495"/>
      <c r="H26" s="496"/>
      <c r="I26" s="497"/>
      <c r="J26" s="496"/>
      <c r="K26" s="491"/>
    </row>
    <row r="27" spans="1:11" ht="13.35" customHeight="1" x14ac:dyDescent="0.25">
      <c r="A27" s="498"/>
      <c r="B27" s="492"/>
      <c r="C27" s="493"/>
      <c r="D27" s="564"/>
      <c r="E27" s="493"/>
      <c r="F27" s="494"/>
      <c r="G27" s="495"/>
      <c r="H27" s="496"/>
      <c r="I27" s="497"/>
      <c r="J27" s="496"/>
      <c r="K27" s="491"/>
    </row>
    <row r="28" spans="1:11" ht="13.35" customHeight="1" x14ac:dyDescent="0.25">
      <c r="A28" s="498"/>
      <c r="B28" s="492"/>
      <c r="C28" s="493"/>
      <c r="D28" s="564"/>
      <c r="E28" s="493"/>
      <c r="F28" s="494"/>
      <c r="G28" s="495"/>
      <c r="H28" s="496"/>
      <c r="I28" s="497"/>
      <c r="J28" s="496"/>
      <c r="K28" s="491"/>
    </row>
    <row r="29" spans="1:11" ht="13.35" customHeight="1" x14ac:dyDescent="0.25">
      <c r="A29" s="498"/>
      <c r="B29" s="492"/>
      <c r="C29" s="493"/>
      <c r="D29" s="564"/>
      <c r="E29" s="493"/>
      <c r="F29" s="494"/>
      <c r="G29" s="495"/>
      <c r="H29" s="496"/>
      <c r="I29" s="497"/>
      <c r="J29" s="496"/>
      <c r="K29" s="491"/>
    </row>
    <row r="30" spans="1:11" ht="13.35" customHeight="1" x14ac:dyDescent="0.25">
      <c r="A30" s="498"/>
      <c r="B30" s="492"/>
      <c r="C30" s="493"/>
      <c r="D30" s="564"/>
      <c r="E30" s="493"/>
      <c r="F30" s="494"/>
      <c r="G30" s="495"/>
      <c r="H30" s="496"/>
      <c r="I30" s="497"/>
      <c r="J30" s="496"/>
      <c r="K30" s="491"/>
    </row>
    <row r="31" spans="1:11" ht="13.35" customHeight="1" x14ac:dyDescent="0.25">
      <c r="A31" s="498"/>
      <c r="B31" s="492"/>
      <c r="C31" s="493"/>
      <c r="D31" s="564"/>
      <c r="E31" s="493"/>
      <c r="F31" s="494"/>
      <c r="G31" s="495"/>
      <c r="H31" s="496"/>
      <c r="I31" s="497"/>
      <c r="J31" s="496"/>
      <c r="K31" s="491"/>
    </row>
    <row r="32" spans="1:11" ht="13.35" customHeight="1" x14ac:dyDescent="0.25">
      <c r="A32" s="498"/>
      <c r="B32" s="492"/>
      <c r="C32" s="493"/>
      <c r="D32" s="564"/>
      <c r="E32" s="493"/>
      <c r="F32" s="494"/>
      <c r="G32" s="495"/>
      <c r="H32" s="496"/>
      <c r="I32" s="497"/>
      <c r="J32" s="496"/>
      <c r="K32" s="491"/>
    </row>
    <row r="33" spans="1:11" ht="13.35" customHeight="1" x14ac:dyDescent="0.25">
      <c r="A33" s="498"/>
      <c r="B33" s="492"/>
      <c r="C33" s="493"/>
      <c r="D33" s="564"/>
      <c r="E33" s="493"/>
      <c r="F33" s="494"/>
      <c r="G33" s="495"/>
      <c r="H33" s="496"/>
      <c r="I33" s="497"/>
      <c r="J33" s="496"/>
      <c r="K33" s="491"/>
    </row>
    <row r="34" spans="1:11" ht="13.35" customHeight="1" x14ac:dyDescent="0.25">
      <c r="A34" s="498"/>
      <c r="B34" s="500"/>
      <c r="C34" s="493"/>
      <c r="D34" s="564"/>
      <c r="E34" s="493"/>
      <c r="F34" s="414"/>
      <c r="G34" s="501"/>
      <c r="H34" s="502"/>
      <c r="I34" s="415"/>
      <c r="J34" s="502"/>
      <c r="K34" s="491"/>
    </row>
    <row r="35" spans="1:11" ht="13.35" customHeight="1" x14ac:dyDescent="0.25">
      <c r="A35" s="498"/>
      <c r="B35" s="500"/>
      <c r="C35" s="493"/>
      <c r="D35" s="564"/>
      <c r="E35" s="493"/>
      <c r="F35" s="414"/>
      <c r="G35" s="501"/>
      <c r="H35" s="502"/>
      <c r="I35" s="415"/>
      <c r="J35" s="502"/>
      <c r="K35" s="491"/>
    </row>
    <row r="36" spans="1:11" ht="13.35" customHeight="1" x14ac:dyDescent="0.25">
      <c r="A36" s="498"/>
      <c r="B36" s="500"/>
      <c r="C36" s="493"/>
      <c r="D36" s="494"/>
      <c r="E36" s="413"/>
      <c r="F36" s="414"/>
      <c r="G36" s="501"/>
      <c r="H36" s="502"/>
      <c r="I36" s="415"/>
      <c r="J36" s="502"/>
      <c r="K36" s="491"/>
    </row>
    <row r="37" spans="1:11" ht="13.35" customHeight="1" x14ac:dyDescent="0.25">
      <c r="A37" s="498"/>
      <c r="B37" s="500"/>
      <c r="C37" s="493"/>
      <c r="D37" s="494"/>
      <c r="E37" s="413"/>
      <c r="F37" s="414"/>
      <c r="G37" s="501"/>
      <c r="H37" s="502"/>
      <c r="I37" s="415"/>
      <c r="J37" s="502"/>
      <c r="K37" s="491"/>
    </row>
    <row r="38" spans="1:11" ht="13.35" customHeight="1" x14ac:dyDescent="0.25">
      <c r="A38" s="498"/>
      <c r="B38" s="500"/>
      <c r="C38" s="493"/>
      <c r="D38" s="494"/>
      <c r="E38" s="413"/>
      <c r="F38" s="414"/>
      <c r="G38" s="501"/>
      <c r="H38" s="502"/>
      <c r="I38" s="415"/>
      <c r="J38" s="502"/>
      <c r="K38" s="491"/>
    </row>
    <row r="39" spans="1:11" ht="13.35" customHeight="1" x14ac:dyDescent="0.25">
      <c r="A39" s="498"/>
      <c r="B39" s="500"/>
      <c r="C39" s="493"/>
      <c r="D39" s="494"/>
      <c r="E39" s="413"/>
      <c r="F39" s="414"/>
      <c r="G39" s="501"/>
      <c r="H39" s="502"/>
      <c r="I39" s="415"/>
      <c r="J39" s="502"/>
      <c r="K39" s="491"/>
    </row>
    <row r="40" spans="1:11" ht="13.35" customHeight="1" x14ac:dyDescent="0.25">
      <c r="A40" s="498"/>
      <c r="B40" s="500"/>
      <c r="C40" s="493"/>
      <c r="D40" s="494"/>
      <c r="E40" s="413"/>
      <c r="F40" s="414"/>
      <c r="G40" s="501"/>
      <c r="H40" s="502"/>
      <c r="I40" s="415"/>
      <c r="J40" s="502"/>
      <c r="K40" s="491"/>
    </row>
    <row r="41" spans="1:11" ht="15.75" thickBot="1" x14ac:dyDescent="0.3">
      <c r="A41" s="420"/>
      <c r="B41" s="416"/>
      <c r="C41" s="503"/>
      <c r="D41" s="504"/>
      <c r="E41" s="505"/>
      <c r="F41" s="504"/>
      <c r="G41" s="417"/>
      <c r="H41" s="418"/>
      <c r="I41" s="506"/>
      <c r="J41" s="418"/>
      <c r="K41" s="419"/>
    </row>
    <row r="42" spans="1:11" ht="15.75" thickTop="1" x14ac:dyDescent="0.25"/>
    <row r="145" spans="3:5" x14ac:dyDescent="0.25">
      <c r="C145" s="100"/>
      <c r="D145" s="99"/>
      <c r="E145" s="100"/>
    </row>
  </sheetData>
  <mergeCells count="1">
    <mergeCell ref="B9:K9"/>
  </mergeCells>
  <pageMargins left="0.7" right="0.7" top="0.75" bottom="0.75" header="0.3" footer="0.3"/>
  <pageSetup scale="77" orientation="landscape" r:id="rId1"/>
  <headerFooter>
    <oddFooter>&amp;LPage &amp;P of &amp;N&amp;CTab K - Fragnet&amp;RREV 09/2015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 Letter</vt:lpstr>
      <vt:lpstr>Narrative (A)</vt:lpstr>
      <vt:lpstr>Price Summary (B)</vt:lpstr>
      <vt:lpstr>General Requirements (F)</vt:lpstr>
      <vt:lpstr>GR Calculations (G)</vt:lpstr>
      <vt:lpstr>CCG Self Cost Added (J)</vt:lpstr>
      <vt:lpstr>CCG Self Deleted (H)</vt:lpstr>
      <vt:lpstr>CCG Self Deleted Incurred (I)</vt:lpstr>
      <vt:lpstr>Schedule Fragnet (K)</vt:lpstr>
      <vt:lpstr>'CCG Self Cost Added (J)'!Print_Area</vt:lpstr>
      <vt:lpstr>'CCG Self Deleted (H)'!Print_Area</vt:lpstr>
      <vt:lpstr>'CCG Self Deleted Incurred (I)'!Print_Area</vt:lpstr>
      <vt:lpstr>'Cover Letter'!Print_Area</vt:lpstr>
      <vt:lpstr>'General Requirements (F)'!Print_Area</vt:lpstr>
      <vt:lpstr>'Narrative (A)'!Print_Area</vt:lpstr>
      <vt:lpstr>'Price Summary (B)'!Print_Area</vt:lpstr>
      <vt:lpstr>'Schedule Fragnet (K)'!Print_Area</vt:lpstr>
      <vt:lpstr>'CCG Self Cost Added (J)'!Print_Titles</vt:lpstr>
      <vt:lpstr>'CCG Self Deleted (H)'!Print_Titles</vt:lpstr>
      <vt:lpstr>'CCG Self Deleted Incurred (I)'!Print_Titles</vt:lpstr>
    </vt:vector>
  </TitlesOfParts>
  <Manager/>
  <Company>McCarthy Building Companies,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McCarthy Building Companies, Inc.</dc:creator>
  <cp:keywords/>
  <dc:description/>
  <cp:lastModifiedBy>Trevor Gerard</cp:lastModifiedBy>
  <cp:revision/>
  <cp:lastPrinted>2024-03-28T17:16:25Z</cp:lastPrinted>
  <dcterms:created xsi:type="dcterms:W3CDTF">2011-10-14T19:20:27Z</dcterms:created>
  <dcterms:modified xsi:type="dcterms:W3CDTF">2024-11-19T22:06:09Z</dcterms:modified>
  <cp:category/>
  <cp:contentStatus/>
</cp:coreProperties>
</file>